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520" windowHeight="11640" firstSheet="2" activeTab="5"/>
  </bookViews>
  <sheets>
    <sheet name="Перелік напрямків і заходів Про" sheetId="1" r:id="rId1"/>
    <sheet name="Зведений реєстр " sheetId="2" r:id="rId2"/>
    <sheet name="Експертне обстеження 2016" sheetId="3" r:id="rId3"/>
    <sheet name="заміна 2016" sheetId="4" r:id="rId4"/>
    <sheet name="модернізація 2016" sheetId="5" r:id="rId5"/>
    <sheet name="Позачерговий техогляд 201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<sst xmlns="http://schemas.openxmlformats.org/spreadsheetml/2006/main" count="532" uniqueCount="251">
  <si>
    <t>Перелік напрямків, завдань і заходів Програми</t>
  </si>
  <si>
    <t>№ п/п</t>
  </si>
  <si>
    <t>Заходи Програми</t>
  </si>
  <si>
    <t>Назва напрямку (пріорітетні завдання)</t>
  </si>
  <si>
    <t>Строки виконання</t>
  </si>
  <si>
    <t>Виконавці</t>
  </si>
  <si>
    <t>Джерела фінансування</t>
  </si>
  <si>
    <t>2014 рік</t>
  </si>
  <si>
    <t xml:space="preserve">2015 рік </t>
  </si>
  <si>
    <t xml:space="preserve">2016 рік </t>
  </si>
  <si>
    <t>2017 рік</t>
  </si>
  <si>
    <t xml:space="preserve">Очікуваний результат </t>
  </si>
  <si>
    <t>щорічно</t>
  </si>
  <si>
    <t>1.2. Проведення заміни ліфтів</t>
  </si>
  <si>
    <t>1.3. Проведення модернізації та капітального ремонту ліфтів</t>
  </si>
  <si>
    <t>1.4. Система диспетчеризації ліфтів</t>
  </si>
  <si>
    <t xml:space="preserve">КП НМР "ЖКО", СРБП «Хмельницькліфт» </t>
  </si>
  <si>
    <t>бюджет міста</t>
  </si>
  <si>
    <t>Всього:</t>
  </si>
  <si>
    <t>Своєчасне сповіщення та реагування на зупинку ліфтів, а  також проводити їх запуск в автоматичному режимі з диспетчерської служби</t>
  </si>
  <si>
    <t xml:space="preserve"> Забезпечення населення міста якісними комунальними послугами щодо експлуатації ліфтів. Надійна та безпечна робота ліфтів і ліфтового обладнання, недопущення аварійних ситуацій  та продовження строку експлуатації наявного обладнання .</t>
  </si>
  <si>
    <t>1.5. Проведення позачергового технічного огляду</t>
  </si>
  <si>
    <t>2015 рік</t>
  </si>
  <si>
    <t>ДП "Подільський Експертно-технічний центр Держгірпромнагляду України"</t>
  </si>
  <si>
    <t>Орієнтовні обсяги фінансування (вартість),  грн., у т.ч.</t>
  </si>
  <si>
    <t>Забезпечення безпечної експлуатації ліфтів після закінчення нормативного терміну експлуатації більше 25 років</t>
  </si>
  <si>
    <t>Адреса ліфтів</t>
  </si>
  <si>
    <t>Рег.№</t>
  </si>
  <si>
    <t>Тип ліфта</t>
  </si>
  <si>
    <t>К-сть зупинок</t>
  </si>
  <si>
    <t>Сума</t>
  </si>
  <si>
    <t>П-400</t>
  </si>
  <si>
    <t xml:space="preserve">ліфтів, яким необхідно провести позачерговий технічний огляд </t>
  </si>
  <si>
    <t xml:space="preserve">                                    ПЕРЕЛІК</t>
  </si>
  <si>
    <t>ВП-500</t>
  </si>
  <si>
    <t>П-320</t>
  </si>
  <si>
    <t>ВСЬОГО:</t>
  </si>
  <si>
    <t xml:space="preserve"> вул. Набережна,27 (буд 272)</t>
  </si>
  <si>
    <t>вул. Набережна,27 (буд 272)</t>
  </si>
  <si>
    <t xml:space="preserve">   вул. Набережна,27 (буд 272)</t>
  </si>
  <si>
    <t xml:space="preserve"> пр-т Незалежностi,19 ( 213)</t>
  </si>
  <si>
    <t xml:space="preserve"> пр-т Незалежностi,19 (213)</t>
  </si>
  <si>
    <t xml:space="preserve"> вул.Набережна,9 (буд 266)</t>
  </si>
  <si>
    <t xml:space="preserve"> вул.Набережна,9а (буд 402)</t>
  </si>
  <si>
    <t xml:space="preserve">                      у 2016 році</t>
  </si>
  <si>
    <t xml:space="preserve"> пр-т Незалежностi,10 ( 223)</t>
  </si>
  <si>
    <t xml:space="preserve"> пров Миру,14 (буд 256)</t>
  </si>
  <si>
    <t>пров Миру,14 (буд 256)</t>
  </si>
  <si>
    <t>вул.Михайлова,16 (буд 251)</t>
  </si>
  <si>
    <t xml:space="preserve"> вул.Михайлова,16 (буд 251)</t>
  </si>
  <si>
    <t xml:space="preserve"> вул.Михайлова,14 (буд 205)</t>
  </si>
  <si>
    <t xml:space="preserve"> пр-т Курчатова,9 (буд 203)</t>
  </si>
  <si>
    <t>вул. Набережна,9 (буд 266)</t>
  </si>
  <si>
    <t xml:space="preserve"> пр-т Незалежностi,10 (223)г</t>
  </si>
  <si>
    <t xml:space="preserve"> пр-т Курчатова,9 (буд.203)</t>
  </si>
  <si>
    <t xml:space="preserve"> вул.Шевченка,10 (буд 237)</t>
  </si>
  <si>
    <t xml:space="preserve"> вул. Шевченка,10 (буд 237)</t>
  </si>
  <si>
    <t xml:space="preserve"> пр-т Незалежностi,18 ( 220)</t>
  </si>
  <si>
    <t xml:space="preserve"> пр-т Курчатова,3 (буд 201)</t>
  </si>
  <si>
    <t xml:space="preserve"> вул. Будiвельникiв,11 (буд 268)</t>
  </si>
  <si>
    <t xml:space="preserve"> вул.Будiвельникiв,11 (буд 268)</t>
  </si>
  <si>
    <t xml:space="preserve">пр-т Незалежностi,26 (275/2) </t>
  </si>
  <si>
    <t xml:space="preserve"> пр-т Незалежностi,26 (275/2) </t>
  </si>
  <si>
    <t xml:space="preserve"> пр-т Курчатова,3 (201)</t>
  </si>
  <si>
    <t xml:space="preserve"> пр-т Незалежностi,24 (275/3) </t>
  </si>
  <si>
    <t xml:space="preserve">пр-т Незалежностi,24 (275/3) </t>
  </si>
  <si>
    <t xml:space="preserve"> вул.Набережна,21 (274)</t>
  </si>
  <si>
    <t xml:space="preserve"> вул.Набережна,23 (273)</t>
  </si>
  <si>
    <t xml:space="preserve">  пр-т Курчатова,3 (201)</t>
  </si>
  <si>
    <t xml:space="preserve"> пров Миру,4 (буд 245)</t>
  </si>
  <si>
    <t xml:space="preserve"> пров. Миру,4 (буд 245)</t>
  </si>
  <si>
    <t xml:space="preserve">  пров Миру,2 (246)</t>
  </si>
  <si>
    <t xml:space="preserve"> </t>
  </si>
  <si>
    <t xml:space="preserve"> Нетішинської міської ради</t>
  </si>
  <si>
    <t>1.1. Проведення експертного обстеження</t>
  </si>
  <si>
    <t>Зведений  реєстр по  проведенню експертного обстеження,капітального ремонту, модернізації, заміни, диспетчеризації та проведення позачергового технічного огляду  ліфтів  житлового фонду  м. Нетішин</t>
  </si>
  <si>
    <t>вид робіт</t>
  </si>
  <si>
    <t>проведення експертного обстеження</t>
  </si>
  <si>
    <t>проведення заміни ліфтів</t>
  </si>
  <si>
    <t>проведення модернізації та капремонту ліфтів</t>
  </si>
  <si>
    <t>Система диспетчеризації ліфтів</t>
  </si>
  <si>
    <t>проведення позачергового технічного огляду</t>
  </si>
  <si>
    <t>Всього,  грн</t>
  </si>
  <si>
    <t>рік</t>
  </si>
  <si>
    <t>кількість</t>
  </si>
  <si>
    <t>Орієнтовна вартість, грн</t>
  </si>
  <si>
    <t>Орієнтовна вартість,  грн</t>
  </si>
  <si>
    <t>Орієнтовна вартість,грн</t>
  </si>
  <si>
    <t>Всього</t>
  </si>
  <si>
    <t xml:space="preserve"> від 21 січня 2014 року № 53/1175</t>
  </si>
  <si>
    <t>дата вводу в екслуатацію</t>
  </si>
  <si>
    <t xml:space="preserve">Балансоутримувач ліфта </t>
  </si>
  <si>
    <t>I</t>
  </si>
  <si>
    <t>II</t>
  </si>
  <si>
    <t>III</t>
  </si>
  <si>
    <t>IV</t>
  </si>
  <si>
    <t>V</t>
  </si>
  <si>
    <t>VI</t>
  </si>
  <si>
    <t>VII</t>
  </si>
  <si>
    <t>VIII</t>
  </si>
  <si>
    <t>тип ліфта</t>
  </si>
  <si>
    <t>поверхи</t>
  </si>
  <si>
    <t xml:space="preserve">зупинки </t>
  </si>
  <si>
    <t>Експертне обстеження ліфтів</t>
  </si>
  <si>
    <t xml:space="preserve">реєстр №, адреса житлового будинку , в якому знаходиться ліфт </t>
  </si>
  <si>
    <t>Експертне обстеження.Вартість грн. з ПДВ</t>
  </si>
  <si>
    <t>1022   вул. Набережна,27 (буд 272)</t>
  </si>
  <si>
    <t>П-320/9</t>
  </si>
  <si>
    <t>1021   вул. Набережна,27 (буд 272)</t>
  </si>
  <si>
    <t>1020   вул. Набережна,27 (буд 272)</t>
  </si>
  <si>
    <t>1023   вул. Набережна,27 (буд 272)</t>
  </si>
  <si>
    <t>1017   пр-т Незалежностi,19 ( 213)</t>
  </si>
  <si>
    <t>1018   пр-т Незалежностi,19 ( 213)</t>
  </si>
  <si>
    <t>1019   пр-т Незалежностi,19 (213)</t>
  </si>
  <si>
    <t>1004   вул.Набережна,9 (буд 266)</t>
  </si>
  <si>
    <t>ВП-500/12</t>
  </si>
  <si>
    <t>1595   вул.Набережна,9а (буд 402)</t>
  </si>
  <si>
    <t>П-400/8</t>
  </si>
  <si>
    <t>1596   вул.Набережна,9а (буд 402)</t>
  </si>
  <si>
    <t>512    пр-т Незалежностi,10 ( 223)</t>
  </si>
  <si>
    <t>1509   пров Миру,14 (буд 256)</t>
  </si>
  <si>
    <t>П-400/9</t>
  </si>
  <si>
    <t>1510   пров Миру,14 (буд 256)</t>
  </si>
  <si>
    <t>1511   пров Миру,14 (буд 256)</t>
  </si>
  <si>
    <t>533    вул.Михайлова,16 (буд 251)</t>
  </si>
  <si>
    <t>П-320/8</t>
  </si>
  <si>
    <t>534    вул.Михайлова,16 (буд 251)</t>
  </si>
  <si>
    <t>560    вул.Михайлова,14 (буд 205)</t>
  </si>
  <si>
    <t>555    пр-т Курчатова,9 (буд 203)</t>
  </si>
  <si>
    <t>557    пр-т Курчатова,9 (буд 203)</t>
  </si>
  <si>
    <t>994    вул. Набережна,9 (буд 266)</t>
  </si>
  <si>
    <t>П-320/12</t>
  </si>
  <si>
    <t>513    пр-т Незалежностi,10 (223)г</t>
  </si>
  <si>
    <t>556    пр-т Курчатова,9 (буд.203)</t>
  </si>
  <si>
    <t>П-3209</t>
  </si>
  <si>
    <t>1082   вул.Шевченка,10 (буд 237)</t>
  </si>
  <si>
    <t>1083   вул. Шевченка,10 (буд 237)</t>
  </si>
  <si>
    <t>574    пр-т Незалежностi,18 ( 220)</t>
  </si>
  <si>
    <t>575    пр-т Незалежностi,18 ( 220)</t>
  </si>
  <si>
    <t>616    пр-т Курчатова,3 (буд 201)</t>
  </si>
  <si>
    <t>617    пр-т Курчатова,3 (буд 201)</t>
  </si>
  <si>
    <t>567    вул. Будiвельникiв,11 (буд 268)</t>
  </si>
  <si>
    <t>566    вул.Будiвельникiв,11 (буд 268)</t>
  </si>
  <si>
    <t>565    вул.Будiвельникiв,11 (буд 268)</t>
  </si>
  <si>
    <t xml:space="preserve">1101   пр-т Незалежностi,26 (275/2) </t>
  </si>
  <si>
    <t xml:space="preserve">1102   пр-т Незалежностi,26 (275/2) </t>
  </si>
  <si>
    <t>619    пр-т Курчатова,3 (201)</t>
  </si>
  <si>
    <t xml:space="preserve">824    пр-т Незалежностi,24 (275/3) </t>
  </si>
  <si>
    <t xml:space="preserve">822    пр-т Незалежностi,24 (275/3) </t>
  </si>
  <si>
    <t>627    вул.Набережна,21 (274)</t>
  </si>
  <si>
    <t>6281   вул.Набережна,21 (274)</t>
  </si>
  <si>
    <t>602    вул.Набережна,23 (273)</t>
  </si>
  <si>
    <t>603    вул.Набережна,23 (273)</t>
  </si>
  <si>
    <t>630    пр-т Курчатова,3 (201)</t>
  </si>
  <si>
    <t>631    пр-т Курчатова,3 (201)</t>
  </si>
  <si>
    <t>1634   пров Миру,4 (буд 245)</t>
  </si>
  <si>
    <t>1635   пров Миру,4 (буд 245)</t>
  </si>
  <si>
    <t>1636   пров Миру,4 (буд 245)</t>
  </si>
  <si>
    <t>1637   пров Миру,4 (буд 245)</t>
  </si>
  <si>
    <t>1638   пров Миру,2 (246)</t>
  </si>
  <si>
    <t>Ітого 2014-2017 роки:</t>
  </si>
  <si>
    <t>2016 рік</t>
  </si>
  <si>
    <t xml:space="preserve"> Нетішинської міської VI скликання</t>
  </si>
  <si>
    <t xml:space="preserve"> рішенням п’ятдесят третьої сесії</t>
  </si>
  <si>
    <t>568     вул. Будiвельникiв,11 (буд 268)</t>
  </si>
  <si>
    <t xml:space="preserve">КП НМР ЖКО </t>
  </si>
  <si>
    <r>
      <t xml:space="preserve">                                                   </t>
    </r>
    <r>
      <rPr>
        <b/>
        <sz val="11"/>
        <rFont val="Arial"/>
        <family val="2"/>
      </rPr>
      <t xml:space="preserve">          Перелік ліфтів</t>
    </r>
  </si>
  <si>
    <t>багатоповерхових житлових будинків  Хмельницької області , в яких необхідно провести  заміну  в 2014-2017роках</t>
  </si>
  <si>
    <t>реєстр № , адреса ліфта</t>
  </si>
  <si>
    <t>дата вводу в експлуатацію</t>
  </si>
  <si>
    <t>орієнтовна вартість,грн (з ПДВ)</t>
  </si>
  <si>
    <t>2016рік</t>
  </si>
  <si>
    <t>1. Редуктори лебідок</t>
  </si>
  <si>
    <t>748     вул. Набережна,13 (262)</t>
  </si>
  <si>
    <t>500      пр-т. Незалежності,12 (222)</t>
  </si>
  <si>
    <t>861    вул. Будівельників,7 (265)</t>
  </si>
  <si>
    <t>824    пр-т. Незалежності,24 (275/3)</t>
  </si>
  <si>
    <t>659   вул. Варшавська,7 (242)</t>
  </si>
  <si>
    <t>559     пр-т. Курчатова,9 (203)</t>
  </si>
  <si>
    <t>693  вул. Михайлова,24 (235)</t>
  </si>
  <si>
    <t>694  вул. Михайлова,24 (235)</t>
  </si>
  <si>
    <t>695  вул. Михайлова,24 (235)</t>
  </si>
  <si>
    <t>2. Електродвигуни лебідок</t>
  </si>
  <si>
    <t>1085    вул. Шевченка,2 (238)</t>
  </si>
  <si>
    <t>1245     вул. Набережна,19 (263)</t>
  </si>
  <si>
    <t>3. Тягові канати</t>
  </si>
  <si>
    <t>1343    пров. Миру,3 (216)</t>
  </si>
  <si>
    <t>873     пр-т. Незалежності,25 (209а)</t>
  </si>
  <si>
    <t>1538    пр-т. Незалежності,3 (302)</t>
  </si>
  <si>
    <t>1195   вул. Варшавська,9 (221)</t>
  </si>
  <si>
    <t>822    пр-т. Незалежності,24 (275/3)</t>
  </si>
  <si>
    <t>782     вул. Набережна,13 (262)</t>
  </si>
  <si>
    <t>4. Купе кабіни</t>
  </si>
  <si>
    <t>1244     вул. Набережна,19 (263)</t>
  </si>
  <si>
    <t>1263     вул. Набережна,19 (263)</t>
  </si>
  <si>
    <t>1509    пров. Миру,14 (256)</t>
  </si>
  <si>
    <t>873    пр-т. Незалежності,25 (209/а)</t>
  </si>
  <si>
    <t>Всього по м.Нетішин 2016 рік</t>
  </si>
  <si>
    <t xml:space="preserve">500   пр-т Незалежностi,12 (222) </t>
  </si>
  <si>
    <t>450    Будiвельникiв,4 (буд 218)</t>
  </si>
  <si>
    <t>668    Набережна,25 (буд 271)</t>
  </si>
  <si>
    <t>Капітальний ремонт ліфтів</t>
  </si>
  <si>
    <t>559   пр-т Курчатова,9 (буд.203)</t>
  </si>
  <si>
    <t>493   вул.Михайлова,18 (буд 249)</t>
  </si>
  <si>
    <t>616   пр-т Курчатова,3 (буд 201)</t>
  </si>
  <si>
    <t>692   вул. Михайлова,24 (буд 235)</t>
  </si>
  <si>
    <t xml:space="preserve">575   пр-т Незалежностi,18 (220) </t>
  </si>
  <si>
    <t xml:space="preserve">512   пр-т Незалежностi,10 (223) </t>
  </si>
  <si>
    <t>602   вул.Набережна,23 (буд 273)</t>
  </si>
  <si>
    <t>685   вул. Висоцького,4 (буд 270)</t>
  </si>
  <si>
    <t>744   вул. Варшавська,5 (буд 241)</t>
  </si>
  <si>
    <t>Всього по м. Нетішин 2016рік</t>
  </si>
  <si>
    <t>Ітого по м.Нетішин 2014-2017 роки</t>
  </si>
  <si>
    <t xml:space="preserve">КП НМР "ЖКО"                                </t>
  </si>
  <si>
    <t>додатку 2 до Програми ЗАТВЕРДЖЕНО</t>
  </si>
  <si>
    <t>Додаток  3</t>
  </si>
  <si>
    <r>
      <t xml:space="preserve">                                                    </t>
    </r>
    <r>
      <rPr>
        <b/>
        <sz val="9"/>
        <rFont val="Arial"/>
        <family val="2"/>
      </rPr>
      <t xml:space="preserve">                              Перелік ліфтів</t>
    </r>
  </si>
  <si>
    <t>багатоповерхових житлових будинків  міста Нетішина ,  яким необхідно провести  експертне обстеження  в  2014-2017 роках.</t>
  </si>
  <si>
    <t>Додаток 4</t>
  </si>
  <si>
    <t>додатку 3 до Програми ЗАТВЕРДЖЕНО</t>
  </si>
  <si>
    <t xml:space="preserve">КП НМР "ЖКО"                               </t>
  </si>
  <si>
    <t>додатку 4 до Програми ЗАТВЕРДЖЕНО</t>
  </si>
  <si>
    <t>Додаток  5</t>
  </si>
  <si>
    <t>Додаток  6</t>
  </si>
  <si>
    <t>Додаток 6 до Програми  ЗАТВЕРДЖЕНО</t>
  </si>
  <si>
    <t>Додаток  2</t>
  </si>
  <si>
    <t>додатку 1 до Програми ЗАТВЕРДЖЕНО</t>
  </si>
  <si>
    <r>
      <t xml:space="preserve">Додаток 1 </t>
    </r>
    <r>
      <rPr>
        <sz val="13"/>
        <rFont val="Times New Roman"/>
        <family val="1"/>
      </rPr>
      <t>до програми</t>
    </r>
  </si>
  <si>
    <r>
      <t>ЗАТВЕРДЖЕНО</t>
    </r>
    <r>
      <rPr>
        <sz val="13"/>
        <rFont val="Times New Roman"/>
        <family val="1"/>
      </rPr>
      <t xml:space="preserve"> </t>
    </r>
  </si>
  <si>
    <t xml:space="preserve"> рішенням п'ятдесят третьої сесії</t>
  </si>
  <si>
    <t xml:space="preserve">VI скликання 21.01.2015 № 53/1175  </t>
  </si>
  <si>
    <t>Виявлення технічної можливості для подальшого використання та забезпечення надійної експлуатації ліфтів, а також потреби у проведенні ремонту, модернізації або виведенні з експлуатації</t>
  </si>
  <si>
    <t xml:space="preserve">Технічне переоснащення та зниження до рівня експлуатаційної безпеки зношеності житлового фонду у сфері ліфтового господарства. </t>
  </si>
  <si>
    <t xml:space="preserve">Забезпечення стабільної та безпечної експлуатації ліфтів та ліфтового обладнання. </t>
  </si>
  <si>
    <t>Недопущення аварійних ситуацій при експлуатації ліфтів, у яких закінчився термін експлуатації і які можуть призвести до травматизму громадян</t>
  </si>
  <si>
    <t>сесії Нетішинської міської ради</t>
  </si>
  <si>
    <t>VІI скликання 23.12.2015 № 4/_____)</t>
  </si>
  <si>
    <t>(у редакції рішення четвертої сесії</t>
  </si>
  <si>
    <t xml:space="preserve">(у редакції рішення четвертої </t>
  </si>
  <si>
    <t>VІІ скликання 23.12.2015 № 4/_____)</t>
  </si>
  <si>
    <t xml:space="preserve">сесії Нетішинської міської ради </t>
  </si>
  <si>
    <t>VIІ скликання 23.12.2015 № 4/____)</t>
  </si>
  <si>
    <t>533 вул. Михайлова,16 (буд 251)</t>
  </si>
  <si>
    <t>712 вул.Будiвельникiв,1 (буд 275)</t>
  </si>
  <si>
    <t>568 вул.Будiвельникiв,11(буд 268)</t>
  </si>
  <si>
    <t>779 вул.Будівельників,9(буд 265)</t>
  </si>
  <si>
    <r>
      <t xml:space="preserve">                                       </t>
    </r>
    <r>
      <rPr>
        <b/>
        <sz val="11"/>
        <rFont val="Arial"/>
        <family val="2"/>
      </rPr>
      <t xml:space="preserve">                    Перелік ліфтів багатоповерхових житлових будинків  Хмельницької області,</t>
    </r>
  </si>
  <si>
    <t xml:space="preserve">  яким необхідно провести  модернізацію (капітальний ремонт) в 2014-2017 роках</t>
  </si>
  <si>
    <t xml:space="preserve"> рішенням четвертої сесії</t>
  </si>
  <si>
    <t xml:space="preserve"> Нетішинської міської ради </t>
  </si>
  <si>
    <t>VIІ скликання 23.12.2015 № 4/____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</si>
</sst>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Lucida Console"/>
      <family val="3"/>
    </font>
    <font>
      <sz val="8"/>
      <color indexed="8"/>
      <name val="Lucida Console"/>
      <family val="3"/>
    </font>
    <font>
      <b/>
      <sz val="12"/>
      <color indexed="8"/>
      <name val="Times New Roman"/>
      <family val="1"/>
    </font>
    <font>
      <b/>
      <sz val="8"/>
      <color indexed="8"/>
      <name val="Lucida Console"/>
      <family val="3"/>
    </font>
    <font>
      <b/>
      <sz val="10"/>
      <color indexed="8"/>
      <name val="Times New Roman"/>
      <family val="1"/>
    </font>
    <font>
      <sz val="8"/>
      <name val="Lucida Console"/>
      <family val="3"/>
    </font>
    <font>
      <sz val="8"/>
      <color indexed="12"/>
      <name val="Lucida Console"/>
      <family val="3"/>
    </font>
    <font>
      <sz val="10"/>
      <color indexed="8"/>
      <name val="Calibri"/>
      <family val="2"/>
    </font>
    <font>
      <sz val="10"/>
      <color indexed="8"/>
      <name val="Bodoni MT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8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/>
    </xf>
    <xf numFmtId="2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2" fontId="15" fillId="0" borderId="18" xfId="0" applyNumberFormat="1" applyFont="1" applyBorder="1" applyAlignment="1">
      <alignment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/>
    </xf>
    <xf numFmtId="2" fontId="17" fillId="0" borderId="18" xfId="0" applyNumberFormat="1" applyFont="1" applyBorder="1" applyAlignment="1">
      <alignment/>
    </xf>
    <xf numFmtId="1" fontId="17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14" fontId="2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14" fontId="27" fillId="0" borderId="0" xfId="0" applyNumberFormat="1" applyFont="1" applyBorder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2" fontId="31" fillId="0" borderId="26" xfId="0" applyNumberFormat="1" applyFont="1" applyBorder="1" applyAlignment="1">
      <alignment horizontal="center"/>
    </xf>
    <xf numFmtId="0" fontId="31" fillId="0" borderId="27" xfId="0" applyFont="1" applyBorder="1" applyAlignment="1">
      <alignment horizontal="center" vertical="center" wrapText="1"/>
    </xf>
    <xf numFmtId="2" fontId="31" fillId="0" borderId="28" xfId="0" applyNumberFormat="1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2" fontId="31" fillId="0" borderId="30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NumberFormat="1" applyFont="1" applyBorder="1" applyAlignment="1">
      <alignment horizontal="center" vertical="center" wrapText="1"/>
    </xf>
    <xf numFmtId="2" fontId="31" fillId="0" borderId="33" xfId="0" applyNumberFormat="1" applyFont="1" applyBorder="1" applyAlignment="1">
      <alignment horizont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/>
    </xf>
    <xf numFmtId="0" fontId="32" fillId="0" borderId="32" xfId="0" applyFont="1" applyFill="1" applyBorder="1" applyAlignment="1">
      <alignment vertical="center" wrapText="1"/>
    </xf>
    <xf numFmtId="0" fontId="34" fillId="0" borderId="32" xfId="0" applyFont="1" applyBorder="1" applyAlignment="1">
      <alignment/>
    </xf>
    <xf numFmtId="2" fontId="32" fillId="0" borderId="36" xfId="0" applyNumberFormat="1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2" fontId="26" fillId="0" borderId="28" xfId="0" applyNumberFormat="1" applyFont="1" applyBorder="1" applyAlignment="1">
      <alignment/>
    </xf>
    <xf numFmtId="2" fontId="22" fillId="0" borderId="28" xfId="0" applyNumberFormat="1" applyFont="1" applyBorder="1" applyAlignment="1">
      <alignment/>
    </xf>
    <xf numFmtId="0" fontId="25" fillId="0" borderId="22" xfId="0" applyFont="1" applyBorder="1" applyAlignment="1">
      <alignment vertical="center" wrapText="1"/>
    </xf>
    <xf numFmtId="2" fontId="25" fillId="0" borderId="23" xfId="0" applyNumberFormat="1" applyFont="1" applyBorder="1" applyAlignment="1">
      <alignment/>
    </xf>
    <xf numFmtId="0" fontId="3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22" fillId="0" borderId="18" xfId="0" applyFont="1" applyBorder="1" applyAlignment="1">
      <alignment horizontal="left" wrapText="1"/>
    </xf>
    <xf numFmtId="0" fontId="26" fillId="0" borderId="37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2" fontId="22" fillId="0" borderId="28" xfId="0" applyNumberFormat="1" applyFont="1" applyBorder="1" applyAlignment="1">
      <alignment vertical="center"/>
    </xf>
    <xf numFmtId="2" fontId="22" fillId="0" borderId="38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/>
    </xf>
    <xf numFmtId="0" fontId="23" fillId="0" borderId="35" xfId="0" applyFont="1" applyFill="1" applyBorder="1" applyAlignment="1">
      <alignment vertical="center" wrapText="1"/>
    </xf>
    <xf numFmtId="0" fontId="11" fillId="0" borderId="32" xfId="0" applyFont="1" applyBorder="1" applyAlignment="1">
      <alignment/>
    </xf>
    <xf numFmtId="2" fontId="23" fillId="0" borderId="38" xfId="0" applyNumberFormat="1" applyFont="1" applyBorder="1" applyAlignment="1">
      <alignment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vertical="center"/>
    </xf>
    <xf numFmtId="0" fontId="22" fillId="0" borderId="27" xfId="0" applyFont="1" applyBorder="1" applyAlignment="1">
      <alignment horizontal="right" vertical="center" wrapText="1"/>
    </xf>
    <xf numFmtId="0" fontId="22" fillId="0" borderId="42" xfId="0" applyFont="1" applyBorder="1" applyAlignment="1">
      <alignment horizontal="right" vertical="center" wrapText="1"/>
    </xf>
    <xf numFmtId="0" fontId="26" fillId="0" borderId="32" xfId="0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14" fontId="26" fillId="0" borderId="32" xfId="0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horizontal="center"/>
    </xf>
    <xf numFmtId="0" fontId="23" fillId="0" borderId="32" xfId="0" applyFont="1" applyFill="1" applyBorder="1" applyAlignment="1">
      <alignment vertical="center" wrapText="1"/>
    </xf>
    <xf numFmtId="0" fontId="28" fillId="0" borderId="32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8" fillId="0" borderId="40" xfId="0" applyFont="1" applyBorder="1" applyAlignment="1">
      <alignment/>
    </xf>
    <xf numFmtId="0" fontId="29" fillId="0" borderId="40" xfId="0" applyFont="1" applyBorder="1" applyAlignment="1">
      <alignment horizontal="center"/>
    </xf>
    <xf numFmtId="2" fontId="25" fillId="0" borderId="41" xfId="0" applyNumberFormat="1" applyFont="1" applyBorder="1" applyAlignment="1">
      <alignment/>
    </xf>
    <xf numFmtId="0" fontId="25" fillId="0" borderId="24" xfId="0" applyFont="1" applyBorder="1" applyAlignment="1">
      <alignment vertical="center"/>
    </xf>
    <xf numFmtId="2" fontId="25" fillId="0" borderId="26" xfId="0" applyNumberFormat="1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2" fontId="26" fillId="0" borderId="28" xfId="0" applyNumberFormat="1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42" xfId="0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14" fontId="27" fillId="0" borderId="32" xfId="0" applyNumberFormat="1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2" fontId="27" fillId="0" borderId="38" xfId="0" applyNumberFormat="1" applyFont="1" applyBorder="1" applyAlignment="1">
      <alignment/>
    </xf>
    <xf numFmtId="0" fontId="22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38" fillId="0" borderId="0" xfId="0" applyFont="1" applyAlignment="1">
      <alignment/>
    </xf>
    <xf numFmtId="0" fontId="12" fillId="0" borderId="36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2" fillId="0" borderId="42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2" fontId="12" fillId="0" borderId="41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40" xfId="0" applyNumberFormat="1" applyFont="1" applyBorder="1" applyAlignment="1">
      <alignment/>
    </xf>
    <xf numFmtId="16" fontId="12" fillId="0" borderId="26" xfId="0" applyNumberFormat="1" applyFont="1" applyBorder="1" applyAlignment="1">
      <alignment horizontal="left" vertical="center" wrapText="1"/>
    </xf>
    <xf numFmtId="0" fontId="12" fillId="0" borderId="41" xfId="0" applyFont="1" applyBorder="1" applyAlignment="1">
      <alignment vertical="center" wrapText="1"/>
    </xf>
    <xf numFmtId="0" fontId="1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41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2" fillId="0" borderId="27" xfId="0" applyFont="1" applyBorder="1" applyAlignment="1">
      <alignment horizontal="center" vertical="justify" wrapText="1"/>
    </xf>
    <xf numFmtId="0" fontId="12" fillId="0" borderId="27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4" xfId="0" applyFont="1" applyBorder="1" applyAlignment="1">
      <alignment horizontal="center" wrapText="1"/>
    </xf>
    <xf numFmtId="0" fontId="12" fillId="0" borderId="36" xfId="0" applyFont="1" applyBorder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vertical="center" wrapText="1"/>
    </xf>
    <xf numFmtId="0" fontId="11" fillId="0" borderId="4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Application%20Data\Opera\Opera\temporary_downloads\2013-2017%20&#1077;&#1082;&#1089;&#1087;&#1077;&#1088;&#1090;&#1080;&#107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2;&#1090;&#1080;%20&#1076;&#1086;&#1076;&#1072;&#1090;&#1082;&#1080;%201,3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спертиза 2014 р"/>
      <sheetName val="експертиза 2015 р"/>
      <sheetName val="експ2015 нов ціни"/>
      <sheetName val="експертиза 2016 р"/>
      <sheetName val="експертиза 2017р"/>
      <sheetName val="зведена"/>
    </sheetNames>
    <sheetDataSet>
      <sheetData sheetId="5">
        <row r="64">
          <cell r="A64">
            <v>57</v>
          </cell>
          <cell r="H64">
            <v>145260.98999999993</v>
          </cell>
        </row>
        <row r="162">
          <cell r="A162">
            <v>6</v>
          </cell>
          <cell r="H162">
            <v>20977.829999999998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на 2014"/>
      <sheetName val="замена 2015"/>
      <sheetName val="замена 2016"/>
      <sheetName val="замена 2017"/>
      <sheetName val="зведмодкап"/>
      <sheetName val="звед.заміна"/>
      <sheetName val="зведений 13-17 (2)"/>
    </sheetNames>
    <sheetDataSet>
      <sheetData sheetId="4">
        <row r="152">
          <cell r="B152">
            <v>27</v>
          </cell>
          <cell r="I152">
            <v>4603125.199999998</v>
          </cell>
        </row>
      </sheetData>
      <sheetData sheetId="5">
        <row r="19">
          <cell r="A19">
            <v>4</v>
          </cell>
          <cell r="H19">
            <v>1221200</v>
          </cell>
        </row>
        <row r="32">
          <cell r="A32">
            <v>2</v>
          </cell>
          <cell r="H32">
            <v>720300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J8" sqref="J8"/>
    </sheetView>
  </sheetViews>
  <sheetFormatPr defaultColWidth="9.00390625" defaultRowHeight="12.75"/>
  <cols>
    <col min="1" max="1" width="4.75390625" style="0" customWidth="1"/>
    <col min="2" max="2" width="14.625" style="0" customWidth="1"/>
    <col min="3" max="3" width="15.875" style="0" customWidth="1"/>
    <col min="4" max="4" width="9.375" style="0" customWidth="1"/>
    <col min="5" max="5" width="15.125" style="0" customWidth="1"/>
    <col min="6" max="6" width="10.125" style="0" customWidth="1"/>
    <col min="7" max="10" width="11.875" style="0" bestFit="1" customWidth="1"/>
    <col min="11" max="11" width="17.875" style="0" customWidth="1"/>
  </cols>
  <sheetData>
    <row r="1" spans="9:11" ht="16.5">
      <c r="I1" s="6" t="s">
        <v>227</v>
      </c>
      <c r="J1" s="196"/>
      <c r="K1" s="196"/>
    </row>
    <row r="2" spans="9:11" ht="16.5">
      <c r="I2" s="6" t="s">
        <v>228</v>
      </c>
      <c r="J2" s="4"/>
      <c r="K2" s="196"/>
    </row>
    <row r="3" spans="9:11" ht="16.5">
      <c r="I3" s="4" t="s">
        <v>229</v>
      </c>
      <c r="J3" s="4"/>
      <c r="K3" s="4"/>
    </row>
    <row r="4" spans="9:11" ht="16.5">
      <c r="I4" s="4" t="s">
        <v>73</v>
      </c>
      <c r="J4" s="4"/>
      <c r="K4" s="4"/>
    </row>
    <row r="5" spans="9:11" ht="16.5">
      <c r="I5" s="4" t="s">
        <v>230</v>
      </c>
      <c r="J5" s="4"/>
      <c r="K5" s="4"/>
    </row>
    <row r="6" spans="9:11" ht="16.5">
      <c r="I6" s="4" t="s">
        <v>237</v>
      </c>
      <c r="J6" s="4"/>
      <c r="K6" s="4"/>
    </row>
    <row r="7" spans="9:11" ht="16.5">
      <c r="I7" s="4" t="s">
        <v>73</v>
      </c>
      <c r="J7" s="4"/>
      <c r="K7" s="4"/>
    </row>
    <row r="8" spans="9:11" ht="16.5">
      <c r="I8" s="4" t="s">
        <v>236</v>
      </c>
      <c r="J8" s="4"/>
      <c r="K8" s="4"/>
    </row>
    <row r="9" ht="12.75">
      <c r="I9" s="5"/>
    </row>
    <row r="10" ht="18.75">
      <c r="C10" s="2" t="s">
        <v>0</v>
      </c>
    </row>
    <row r="11" ht="4.5" customHeight="1">
      <c r="L11" s="256"/>
    </row>
    <row r="12" spans="1:12" ht="33.75" customHeight="1">
      <c r="A12" s="252" t="s">
        <v>1</v>
      </c>
      <c r="B12" s="254" t="s">
        <v>3</v>
      </c>
      <c r="C12" s="245" t="s">
        <v>2</v>
      </c>
      <c r="D12" s="228" t="s">
        <v>4</v>
      </c>
      <c r="E12" s="228" t="s">
        <v>5</v>
      </c>
      <c r="F12" s="245" t="s">
        <v>6</v>
      </c>
      <c r="G12" s="257" t="s">
        <v>24</v>
      </c>
      <c r="H12" s="258"/>
      <c r="I12" s="258"/>
      <c r="J12" s="243"/>
      <c r="K12" s="254" t="s">
        <v>11</v>
      </c>
      <c r="L12" s="256"/>
    </row>
    <row r="13" spans="1:11" ht="23.25" customHeight="1">
      <c r="A13" s="253"/>
      <c r="B13" s="255"/>
      <c r="C13" s="246"/>
      <c r="D13" s="259"/>
      <c r="E13" s="259"/>
      <c r="F13" s="246"/>
      <c r="G13" s="223" t="s">
        <v>7</v>
      </c>
      <c r="H13" s="224" t="s">
        <v>8</v>
      </c>
      <c r="I13" s="225" t="s">
        <v>9</v>
      </c>
      <c r="J13" s="224" t="s">
        <v>10</v>
      </c>
      <c r="K13" s="244"/>
    </row>
    <row r="14" spans="1:11" ht="15" customHeight="1">
      <c r="A14" s="198">
        <v>1</v>
      </c>
      <c r="B14" s="237">
        <v>2</v>
      </c>
      <c r="C14" s="200">
        <v>3</v>
      </c>
      <c r="D14" s="198">
        <v>4</v>
      </c>
      <c r="E14" s="198">
        <v>5</v>
      </c>
      <c r="F14" s="200">
        <v>6</v>
      </c>
      <c r="G14" s="201">
        <v>7</v>
      </c>
      <c r="H14" s="198">
        <v>8</v>
      </c>
      <c r="I14" s="200">
        <v>9</v>
      </c>
      <c r="J14" s="198">
        <v>10</v>
      </c>
      <c r="K14" s="199">
        <v>11</v>
      </c>
    </row>
    <row r="15" spans="1:11" ht="159" customHeight="1">
      <c r="A15" s="249">
        <v>1</v>
      </c>
      <c r="B15" s="230" t="s">
        <v>232</v>
      </c>
      <c r="C15" s="235" t="s">
        <v>74</v>
      </c>
      <c r="D15" s="202" t="s">
        <v>12</v>
      </c>
      <c r="E15" s="216" t="s">
        <v>16</v>
      </c>
      <c r="F15" s="202" t="s">
        <v>17</v>
      </c>
      <c r="G15" s="203">
        <v>145260.99</v>
      </c>
      <c r="H15" s="204">
        <v>117433.92</v>
      </c>
      <c r="I15" s="205">
        <v>120200</v>
      </c>
      <c r="J15" s="204">
        <v>20977.83</v>
      </c>
      <c r="K15" s="165" t="s">
        <v>231</v>
      </c>
    </row>
    <row r="16" spans="1:11" ht="115.5" customHeight="1">
      <c r="A16" s="250"/>
      <c r="B16" s="238" t="s">
        <v>233</v>
      </c>
      <c r="C16" s="236" t="s">
        <v>13</v>
      </c>
      <c r="D16" s="166" t="s">
        <v>12</v>
      </c>
      <c r="E16" s="230" t="s">
        <v>16</v>
      </c>
      <c r="F16" s="166" t="s">
        <v>17</v>
      </c>
      <c r="G16" s="206">
        <v>1221200</v>
      </c>
      <c r="H16" s="207">
        <v>0</v>
      </c>
      <c r="I16" s="206">
        <v>487694</v>
      </c>
      <c r="J16" s="208">
        <v>720300</v>
      </c>
      <c r="K16" s="209" t="s">
        <v>234</v>
      </c>
    </row>
    <row r="17" spans="1:11" ht="206.25" customHeight="1">
      <c r="A17" s="251"/>
      <c r="B17" s="227"/>
      <c r="C17" s="166" t="s">
        <v>14</v>
      </c>
      <c r="D17" s="210" t="s">
        <v>12</v>
      </c>
      <c r="E17" s="229" t="s">
        <v>16</v>
      </c>
      <c r="F17" s="210" t="s">
        <v>17</v>
      </c>
      <c r="G17" s="207">
        <v>6395757</v>
      </c>
      <c r="H17" s="205">
        <v>3600910</v>
      </c>
      <c r="I17" s="207">
        <v>3480640.41</v>
      </c>
      <c r="J17" s="211">
        <v>4603125.2</v>
      </c>
      <c r="K17" s="166" t="s">
        <v>20</v>
      </c>
    </row>
    <row r="18" spans="1:11" ht="150.75" customHeight="1">
      <c r="A18" s="251"/>
      <c r="B18" s="227"/>
      <c r="C18" s="227" t="s">
        <v>15</v>
      </c>
      <c r="D18" s="202" t="s">
        <v>12</v>
      </c>
      <c r="E18" s="216" t="s">
        <v>16</v>
      </c>
      <c r="F18" s="202" t="s">
        <v>17</v>
      </c>
      <c r="G18" s="212">
        <v>176616</v>
      </c>
      <c r="H18" s="213">
        <v>173940</v>
      </c>
      <c r="I18" s="212">
        <v>173940</v>
      </c>
      <c r="J18" s="213">
        <v>173940</v>
      </c>
      <c r="K18" s="214" t="s">
        <v>19</v>
      </c>
    </row>
    <row r="19" spans="1:11" ht="89.25">
      <c r="A19" s="215"/>
      <c r="B19" s="216"/>
      <c r="C19" s="226" t="s">
        <v>21</v>
      </c>
      <c r="D19" s="217" t="s">
        <v>22</v>
      </c>
      <c r="E19" s="229" t="s">
        <v>23</v>
      </c>
      <c r="F19" s="218" t="s">
        <v>17</v>
      </c>
      <c r="G19" s="219">
        <v>0</v>
      </c>
      <c r="H19" s="207">
        <v>54560</v>
      </c>
      <c r="I19" s="220">
        <v>58000</v>
      </c>
      <c r="J19" s="221">
        <v>0</v>
      </c>
      <c r="K19" s="166" t="s">
        <v>25</v>
      </c>
    </row>
    <row r="20" spans="1:11" ht="12.75">
      <c r="A20" s="197"/>
      <c r="B20" s="231" t="s">
        <v>18</v>
      </c>
      <c r="C20" s="222"/>
      <c r="D20" s="232"/>
      <c r="E20" s="232"/>
      <c r="F20" s="232"/>
      <c r="G20" s="233">
        <f>SUM(G15:G19)</f>
        <v>7938833.99</v>
      </c>
      <c r="H20" s="234">
        <f>SUM(H15:H19)</f>
        <v>3946843.92</v>
      </c>
      <c r="I20" s="233">
        <f>SUM(I15:I19)</f>
        <v>4320474.41</v>
      </c>
      <c r="J20" s="234">
        <f>SUM(J15:J19)</f>
        <v>5518343.03</v>
      </c>
      <c r="K20" s="222"/>
    </row>
    <row r="22" ht="16.5">
      <c r="C22" s="4"/>
    </row>
    <row r="23" ht="16.5">
      <c r="C23" s="3"/>
    </row>
    <row r="24" ht="16.5">
      <c r="C24" s="3"/>
    </row>
    <row r="25" ht="16.5">
      <c r="C25" s="3"/>
    </row>
    <row r="26" spans="2:8" ht="16.5">
      <c r="B26" s="3"/>
      <c r="H26" s="3"/>
    </row>
    <row r="27" spans="2:8" ht="16.5">
      <c r="B27" s="3"/>
      <c r="H27" s="3"/>
    </row>
    <row r="28" ht="16.5">
      <c r="H28" s="3"/>
    </row>
    <row r="29" ht="16.5">
      <c r="H29" s="3"/>
    </row>
    <row r="30" spans="3:8" ht="16.5">
      <c r="C30" s="3"/>
      <c r="H30" s="3"/>
    </row>
    <row r="31" ht="16.5">
      <c r="H31" s="3"/>
    </row>
  </sheetData>
  <mergeCells count="10">
    <mergeCell ref="A15:A18"/>
    <mergeCell ref="A12:A13"/>
    <mergeCell ref="B12:B13"/>
    <mergeCell ref="L11:L12"/>
    <mergeCell ref="G12:J12"/>
    <mergeCell ref="K12:K13"/>
    <mergeCell ref="C12:C13"/>
    <mergeCell ref="D12:D13"/>
    <mergeCell ref="E12:E13"/>
    <mergeCell ref="F12:F13"/>
  </mergeCells>
  <printOptions/>
  <pageMargins left="0.5905511811023623" right="0.5905511811023623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8" sqref="I8"/>
    </sheetView>
  </sheetViews>
  <sheetFormatPr defaultColWidth="9.00390625" defaultRowHeight="12.75"/>
  <cols>
    <col min="1" max="1" width="9.25390625" style="0" customWidth="1"/>
    <col min="2" max="2" width="8.125" style="0" customWidth="1"/>
    <col min="3" max="3" width="12.375" style="0" customWidth="1"/>
    <col min="4" max="4" width="8.25390625" style="0" customWidth="1"/>
    <col min="5" max="5" width="11.875" style="0" customWidth="1"/>
    <col min="6" max="6" width="8.625" style="0" customWidth="1"/>
    <col min="7" max="7" width="13.125" style="0" customWidth="1"/>
    <col min="8" max="8" width="8.625" style="0" customWidth="1"/>
    <col min="9" max="9" width="11.25390625" style="0" customWidth="1"/>
    <col min="10" max="10" width="8.375" style="0" customWidth="1"/>
    <col min="11" max="11" width="10.75390625" style="0" customWidth="1"/>
    <col min="12" max="12" width="14.00390625" style="0" customWidth="1"/>
  </cols>
  <sheetData>
    <row r="1" spans="1:12" ht="14.25">
      <c r="A1" s="43"/>
      <c r="B1" s="43"/>
      <c r="C1" s="43"/>
      <c r="D1" s="43"/>
      <c r="E1" s="43"/>
      <c r="F1" s="43"/>
      <c r="G1" s="43"/>
      <c r="H1" s="44"/>
      <c r="I1" s="43"/>
      <c r="J1" s="43"/>
      <c r="K1" s="43"/>
      <c r="L1" s="43"/>
    </row>
    <row r="2" spans="1:12" ht="16.5">
      <c r="A2" s="43"/>
      <c r="B2" s="43"/>
      <c r="C2" s="43"/>
      <c r="D2" s="43"/>
      <c r="E2" s="43"/>
      <c r="F2" s="43"/>
      <c r="G2" s="43"/>
      <c r="H2" s="7"/>
      <c r="I2" s="239" t="s">
        <v>225</v>
      </c>
      <c r="J2" s="240"/>
      <c r="K2" s="241"/>
      <c r="L2" s="242"/>
    </row>
    <row r="3" spans="1:12" ht="16.5">
      <c r="A3" s="43"/>
      <c r="B3" s="43"/>
      <c r="C3" s="43"/>
      <c r="D3" s="43"/>
      <c r="E3" s="43"/>
      <c r="F3" s="43"/>
      <c r="G3" s="43"/>
      <c r="H3" s="8"/>
      <c r="I3" s="4" t="s">
        <v>226</v>
      </c>
      <c r="J3" s="4"/>
      <c r="K3" s="242"/>
      <c r="L3" s="242"/>
    </row>
    <row r="4" spans="1:12" ht="16.5">
      <c r="A4" s="43"/>
      <c r="B4" s="43"/>
      <c r="C4" s="43"/>
      <c r="D4" s="43"/>
      <c r="E4" s="43"/>
      <c r="F4" s="43"/>
      <c r="G4" s="43"/>
      <c r="H4" s="8"/>
      <c r="I4" s="4" t="s">
        <v>163</v>
      </c>
      <c r="J4" s="4"/>
      <c r="K4" s="242"/>
      <c r="L4" s="242"/>
    </row>
    <row r="5" spans="1:12" ht="16.5">
      <c r="A5" s="43"/>
      <c r="B5" s="43"/>
      <c r="C5" s="43"/>
      <c r="D5" s="43"/>
      <c r="E5" s="43"/>
      <c r="F5" s="43"/>
      <c r="G5" s="43"/>
      <c r="H5" s="8"/>
      <c r="I5" s="4" t="s">
        <v>162</v>
      </c>
      <c r="J5" s="4"/>
      <c r="K5" s="242"/>
      <c r="L5" s="242"/>
    </row>
    <row r="6" spans="1:12" ht="16.5">
      <c r="A6" s="43"/>
      <c r="B6" s="43"/>
      <c r="C6" s="43"/>
      <c r="D6" s="43"/>
      <c r="E6" s="43"/>
      <c r="F6" s="43"/>
      <c r="G6" s="43"/>
      <c r="H6" s="8"/>
      <c r="I6" s="4" t="s">
        <v>89</v>
      </c>
      <c r="J6" s="4"/>
      <c r="K6" s="242"/>
      <c r="L6" s="242"/>
    </row>
    <row r="7" spans="1:12" ht="16.5">
      <c r="A7" s="43"/>
      <c r="B7" s="43"/>
      <c r="C7" s="43"/>
      <c r="D7" s="43"/>
      <c r="E7" s="43"/>
      <c r="F7" s="43"/>
      <c r="G7" s="43"/>
      <c r="H7" s="8"/>
      <c r="I7" s="4" t="s">
        <v>238</v>
      </c>
      <c r="J7" s="4"/>
      <c r="K7" s="242"/>
      <c r="L7" s="242"/>
    </row>
    <row r="8" spans="1:12" ht="16.5">
      <c r="A8" s="43"/>
      <c r="B8" s="43"/>
      <c r="C8" s="43"/>
      <c r="D8" s="43"/>
      <c r="E8" s="43"/>
      <c r="F8" s="43"/>
      <c r="G8" s="43"/>
      <c r="H8" s="8"/>
      <c r="I8" s="4" t="s">
        <v>235</v>
      </c>
      <c r="J8" s="4"/>
      <c r="K8" s="242"/>
      <c r="L8" s="242"/>
    </row>
    <row r="9" spans="1:12" ht="16.5">
      <c r="A9" s="43"/>
      <c r="B9" s="43"/>
      <c r="C9" s="43"/>
      <c r="D9" s="43"/>
      <c r="E9" s="43"/>
      <c r="F9" s="43"/>
      <c r="G9" s="43"/>
      <c r="H9" s="8"/>
      <c r="I9" s="260" t="s">
        <v>239</v>
      </c>
      <c r="J9" s="260"/>
      <c r="K9" s="260"/>
      <c r="L9" s="261"/>
    </row>
    <row r="10" spans="1:12" ht="15.75">
      <c r="A10" s="43"/>
      <c r="B10" s="43"/>
      <c r="C10" s="43"/>
      <c r="D10" s="43"/>
      <c r="E10" s="43"/>
      <c r="F10" s="43"/>
      <c r="G10" s="43"/>
      <c r="H10" s="8"/>
      <c r="I10" s="45"/>
      <c r="J10" s="45"/>
      <c r="K10" s="45"/>
      <c r="L10" s="43"/>
    </row>
    <row r="11" spans="1:12" ht="15.75">
      <c r="A11" s="43"/>
      <c r="B11" s="43"/>
      <c r="C11" s="43"/>
      <c r="D11" s="43"/>
      <c r="E11" s="43"/>
      <c r="F11" s="43"/>
      <c r="G11" s="43"/>
      <c r="H11" s="8"/>
      <c r="I11" s="45"/>
      <c r="J11" s="45"/>
      <c r="K11" s="45"/>
      <c r="L11" s="43"/>
    </row>
    <row r="12" spans="1:12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>
      <c r="A13" s="262" t="s">
        <v>75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 ht="14.25">
      <c r="A14" s="43"/>
      <c r="B14" s="43"/>
      <c r="C14" s="43"/>
      <c r="D14" s="43"/>
      <c r="E14" s="44"/>
      <c r="F14" s="43"/>
      <c r="G14" s="43"/>
      <c r="H14" s="43"/>
      <c r="I14" s="43"/>
      <c r="J14" s="43"/>
      <c r="K14" s="43"/>
      <c r="L14" s="43"/>
    </row>
    <row r="15" spans="1:12" ht="14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53.25" customHeight="1">
      <c r="A16" s="167" t="s">
        <v>76</v>
      </c>
      <c r="B16" s="263" t="s">
        <v>77</v>
      </c>
      <c r="C16" s="263"/>
      <c r="D16" s="263" t="s">
        <v>78</v>
      </c>
      <c r="E16" s="263"/>
      <c r="F16" s="263" t="s">
        <v>79</v>
      </c>
      <c r="G16" s="263"/>
      <c r="H16" s="264" t="s">
        <v>80</v>
      </c>
      <c r="I16" s="265"/>
      <c r="J16" s="264" t="s">
        <v>81</v>
      </c>
      <c r="K16" s="265"/>
      <c r="L16" s="263" t="s">
        <v>82</v>
      </c>
    </row>
    <row r="17" spans="1:12" ht="38.25">
      <c r="A17" s="46" t="s">
        <v>83</v>
      </c>
      <c r="B17" s="47" t="s">
        <v>84</v>
      </c>
      <c r="C17" s="48" t="s">
        <v>85</v>
      </c>
      <c r="D17" s="47" t="s">
        <v>84</v>
      </c>
      <c r="E17" s="48" t="s">
        <v>86</v>
      </c>
      <c r="F17" s="47" t="s">
        <v>84</v>
      </c>
      <c r="G17" s="48" t="s">
        <v>85</v>
      </c>
      <c r="H17" s="48" t="s">
        <v>84</v>
      </c>
      <c r="I17" s="48" t="s">
        <v>87</v>
      </c>
      <c r="J17" s="48" t="s">
        <v>84</v>
      </c>
      <c r="K17" s="48" t="s">
        <v>87</v>
      </c>
      <c r="L17" s="263"/>
    </row>
    <row r="18" spans="1:12" ht="14.25">
      <c r="A18" s="49">
        <v>2014</v>
      </c>
      <c r="B18" s="50">
        <f>'[1]зведена'!$A$64</f>
        <v>57</v>
      </c>
      <c r="C18" s="49">
        <f>'[1]зведена'!$H$64</f>
        <v>145260.98999999993</v>
      </c>
      <c r="D18" s="50">
        <f>'[2]звед.заміна'!A19</f>
        <v>4</v>
      </c>
      <c r="E18" s="51">
        <f>'[2]звед.заміна'!H19</f>
        <v>1221200</v>
      </c>
      <c r="F18" s="50">
        <v>39</v>
      </c>
      <c r="G18" s="51">
        <v>6395757</v>
      </c>
      <c r="H18" s="52">
        <v>66</v>
      </c>
      <c r="I18" s="51">
        <f>66*2676</f>
        <v>176616</v>
      </c>
      <c r="J18" s="61">
        <v>0</v>
      </c>
      <c r="K18" s="51">
        <v>0</v>
      </c>
      <c r="L18" s="51">
        <f>C18+E18+G18+I18</f>
        <v>7938833.99</v>
      </c>
    </row>
    <row r="19" spans="1:12" ht="14.25">
      <c r="A19" s="49">
        <v>2015</v>
      </c>
      <c r="B19" s="50">
        <v>43</v>
      </c>
      <c r="C19" s="51">
        <v>117433.92</v>
      </c>
      <c r="D19" s="50">
        <v>0</v>
      </c>
      <c r="E19" s="51">
        <v>0</v>
      </c>
      <c r="F19" s="50">
        <v>24</v>
      </c>
      <c r="G19" s="51">
        <v>3600910</v>
      </c>
      <c r="H19" s="52">
        <v>65</v>
      </c>
      <c r="I19" s="51">
        <v>173940</v>
      </c>
      <c r="J19" s="61">
        <v>45</v>
      </c>
      <c r="K19" s="51">
        <v>54560</v>
      </c>
      <c r="L19" s="51">
        <f>C19+E19+G19+I19+K19</f>
        <v>3946843.92</v>
      </c>
    </row>
    <row r="20" spans="1:12" ht="14.25">
      <c r="A20" s="49">
        <v>2016</v>
      </c>
      <c r="B20" s="50">
        <v>48</v>
      </c>
      <c r="C20" s="51">
        <v>120200</v>
      </c>
      <c r="D20" s="168">
        <v>22</v>
      </c>
      <c r="E20" s="51">
        <v>487694</v>
      </c>
      <c r="F20" s="50">
        <v>16</v>
      </c>
      <c r="G20" s="51">
        <v>3480640.41</v>
      </c>
      <c r="H20" s="52">
        <v>65</v>
      </c>
      <c r="I20" s="51">
        <f>65*2676</f>
        <v>173940</v>
      </c>
      <c r="J20" s="61">
        <v>48</v>
      </c>
      <c r="K20" s="51">
        <v>58000</v>
      </c>
      <c r="L20" s="51">
        <f>C20+E20+G20+I20+K20</f>
        <v>4320474.41</v>
      </c>
    </row>
    <row r="21" spans="1:12" ht="14.25">
      <c r="A21" s="49">
        <v>2017</v>
      </c>
      <c r="B21" s="53">
        <f>'[1]зведена'!$A$162</f>
        <v>6</v>
      </c>
      <c r="C21" s="54">
        <f>'[1]зведена'!$H$162</f>
        <v>20977.829999999998</v>
      </c>
      <c r="D21" s="53">
        <f>'[2]звед.заміна'!A32</f>
        <v>2</v>
      </c>
      <c r="E21" s="55">
        <f>'[2]звед.заміна'!H32</f>
        <v>720300</v>
      </c>
      <c r="F21" s="53">
        <f>'[2]зведмодкап'!B152</f>
        <v>27</v>
      </c>
      <c r="G21" s="55">
        <f>'[2]зведмодкап'!I152</f>
        <v>4603125.199999998</v>
      </c>
      <c r="H21" s="56">
        <v>65</v>
      </c>
      <c r="I21" s="55">
        <f>65*2676</f>
        <v>173940</v>
      </c>
      <c r="J21" s="62">
        <v>0</v>
      </c>
      <c r="K21" s="55">
        <v>0</v>
      </c>
      <c r="L21" s="51">
        <f>C21+E21+G21+I21+K21</f>
        <v>5518343.029999998</v>
      </c>
    </row>
    <row r="22" spans="1:12" ht="15">
      <c r="A22" s="57" t="s">
        <v>88</v>
      </c>
      <c r="B22" s="58">
        <f aca="true" t="shared" si="0" ref="B22:G22">SUM(B18:B21)</f>
        <v>154</v>
      </c>
      <c r="C22" s="58">
        <f t="shared" si="0"/>
        <v>403872.73999999993</v>
      </c>
      <c r="D22" s="58">
        <v>28</v>
      </c>
      <c r="E22" s="59">
        <f t="shared" si="0"/>
        <v>2429194</v>
      </c>
      <c r="F22" s="58">
        <v>106</v>
      </c>
      <c r="G22" s="59">
        <f t="shared" si="0"/>
        <v>18080432.61</v>
      </c>
      <c r="H22" s="60">
        <v>261</v>
      </c>
      <c r="I22" s="59">
        <f>SUM(I18:I21)</f>
        <v>698436</v>
      </c>
      <c r="J22" s="60">
        <v>93</v>
      </c>
      <c r="K22" s="59">
        <f>SUM(K18:K21)</f>
        <v>112560</v>
      </c>
      <c r="L22" s="59">
        <f>SUM(L18:L21)</f>
        <v>21724495.349999998</v>
      </c>
    </row>
    <row r="23" spans="1:12" ht="14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</sheetData>
  <mergeCells count="8">
    <mergeCell ref="I9:L9"/>
    <mergeCell ref="A13:L13"/>
    <mergeCell ref="B16:C16"/>
    <mergeCell ref="D16:E16"/>
    <mergeCell ref="F16:G16"/>
    <mergeCell ref="H16:I16"/>
    <mergeCell ref="J16:K16"/>
    <mergeCell ref="L16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F7" sqref="F7"/>
    </sheetView>
  </sheetViews>
  <sheetFormatPr defaultColWidth="9.00390625" defaultRowHeight="12.75"/>
  <cols>
    <col min="1" max="1" width="4.75390625" style="63" customWidth="1"/>
    <col min="2" max="2" width="35.625" style="63" customWidth="1"/>
    <col min="3" max="3" width="8.75390625" style="63" customWidth="1"/>
    <col min="4" max="4" width="6.00390625" style="63" customWidth="1"/>
    <col min="5" max="5" width="5.875" style="63" customWidth="1"/>
    <col min="6" max="6" width="12.625" style="63" customWidth="1"/>
    <col min="7" max="7" width="12.75390625" style="66" customWidth="1"/>
    <col min="8" max="8" width="12.125" style="63" customWidth="1"/>
    <col min="9" max="11" width="0" style="63" hidden="1" customWidth="1"/>
    <col min="12" max="16384" width="9.125" style="63" customWidth="1"/>
  </cols>
  <sheetData>
    <row r="1" ht="12.75">
      <c r="F1" s="164" t="s">
        <v>215</v>
      </c>
    </row>
    <row r="2" spans="6:8" ht="14.25">
      <c r="F2" t="s">
        <v>214</v>
      </c>
      <c r="G2"/>
      <c r="H2" s="43"/>
    </row>
    <row r="3" spans="6:8" ht="14.25">
      <c r="F3" s="64" t="s">
        <v>163</v>
      </c>
      <c r="G3"/>
      <c r="H3" s="43"/>
    </row>
    <row r="4" spans="6:8" ht="14.25">
      <c r="F4" s="64" t="s">
        <v>162</v>
      </c>
      <c r="G4"/>
      <c r="H4" s="43"/>
    </row>
    <row r="5" spans="6:8" ht="14.25">
      <c r="F5" s="65" t="s">
        <v>89</v>
      </c>
      <c r="G5"/>
      <c r="H5" s="43"/>
    </row>
    <row r="6" spans="6:8" ht="14.25">
      <c r="F6" s="65" t="s">
        <v>238</v>
      </c>
      <c r="G6"/>
      <c r="H6" s="43"/>
    </row>
    <row r="7" spans="6:8" ht="14.25">
      <c r="F7" s="65" t="s">
        <v>240</v>
      </c>
      <c r="G7"/>
      <c r="H7" s="43"/>
    </row>
    <row r="8" spans="6:8" ht="12.75">
      <c r="F8" s="270" t="s">
        <v>241</v>
      </c>
      <c r="G8" s="270"/>
      <c r="H8" s="261"/>
    </row>
    <row r="9" spans="1:9" ht="14.25">
      <c r="A9" s="67"/>
      <c r="B9" s="266" t="s">
        <v>216</v>
      </c>
      <c r="C9" s="267"/>
      <c r="D9" s="267"/>
      <c r="E9" s="267"/>
      <c r="F9" s="267"/>
      <c r="G9" s="267"/>
      <c r="H9" s="68"/>
      <c r="I9" s="69"/>
    </row>
    <row r="10" spans="1:9" ht="23.25" customHeight="1">
      <c r="A10" s="67"/>
      <c r="B10" s="268" t="s">
        <v>217</v>
      </c>
      <c r="C10" s="268"/>
      <c r="D10" s="268"/>
      <c r="E10" s="268"/>
      <c r="F10" s="268"/>
      <c r="G10" s="268"/>
      <c r="H10" s="268"/>
      <c r="I10" s="69"/>
    </row>
    <row r="11" spans="1:8" ht="15" customHeight="1">
      <c r="A11" s="178"/>
      <c r="B11" s="269" t="s">
        <v>103</v>
      </c>
      <c r="C11" s="269"/>
      <c r="D11" s="269"/>
      <c r="E11" s="269"/>
      <c r="F11" s="269"/>
      <c r="G11" s="269"/>
      <c r="H11" s="179"/>
    </row>
    <row r="12" spans="1:8" ht="15.75">
      <c r="A12" s="192"/>
      <c r="B12" s="193"/>
      <c r="C12" s="194"/>
      <c r="D12" s="153" t="s">
        <v>161</v>
      </c>
      <c r="E12" s="194"/>
      <c r="F12" s="193"/>
      <c r="G12" s="194"/>
      <c r="H12" s="195"/>
    </row>
    <row r="13" spans="1:8" ht="41.25" customHeight="1">
      <c r="A13" s="189" t="s">
        <v>1</v>
      </c>
      <c r="B13" s="189" t="s">
        <v>104</v>
      </c>
      <c r="C13" s="190" t="s">
        <v>100</v>
      </c>
      <c r="D13" s="190" t="s">
        <v>101</v>
      </c>
      <c r="E13" s="190" t="s">
        <v>102</v>
      </c>
      <c r="F13" s="189" t="s">
        <v>90</v>
      </c>
      <c r="G13" s="190" t="s">
        <v>91</v>
      </c>
      <c r="H13" s="191" t="s">
        <v>105</v>
      </c>
    </row>
    <row r="14" spans="1:8" ht="12.75">
      <c r="A14" s="123" t="s">
        <v>92</v>
      </c>
      <c r="B14" s="123" t="s">
        <v>93</v>
      </c>
      <c r="C14" s="123" t="s">
        <v>94</v>
      </c>
      <c r="D14" s="123" t="s">
        <v>95</v>
      </c>
      <c r="E14" s="123" t="s">
        <v>96</v>
      </c>
      <c r="F14" s="123" t="s">
        <v>97</v>
      </c>
      <c r="G14" s="123" t="s">
        <v>98</v>
      </c>
      <c r="H14" s="125" t="s">
        <v>99</v>
      </c>
    </row>
    <row r="15" spans="1:8" ht="14.25" customHeight="1">
      <c r="A15" s="180">
        <v>101</v>
      </c>
      <c r="B15" s="76" t="s">
        <v>106</v>
      </c>
      <c r="C15" s="77" t="s">
        <v>107</v>
      </c>
      <c r="D15" s="77">
        <v>9</v>
      </c>
      <c r="E15" s="77">
        <v>9</v>
      </c>
      <c r="F15" s="78">
        <v>31832</v>
      </c>
      <c r="G15" s="71" t="s">
        <v>165</v>
      </c>
      <c r="H15" s="181">
        <v>2500</v>
      </c>
    </row>
    <row r="16" spans="1:8" ht="14.25" customHeight="1">
      <c r="A16" s="180">
        <v>102</v>
      </c>
      <c r="B16" s="76" t="s">
        <v>108</v>
      </c>
      <c r="C16" s="77" t="s">
        <v>107</v>
      </c>
      <c r="D16" s="77">
        <v>9</v>
      </c>
      <c r="E16" s="77">
        <v>9</v>
      </c>
      <c r="F16" s="78">
        <v>31832</v>
      </c>
      <c r="G16" s="71" t="s">
        <v>165</v>
      </c>
      <c r="H16" s="181">
        <v>2500</v>
      </c>
    </row>
    <row r="17" spans="1:8" ht="14.25" customHeight="1">
      <c r="A17" s="180">
        <v>103</v>
      </c>
      <c r="B17" s="76" t="s">
        <v>109</v>
      </c>
      <c r="C17" s="77" t="s">
        <v>107</v>
      </c>
      <c r="D17" s="77">
        <v>9</v>
      </c>
      <c r="E17" s="77">
        <v>9</v>
      </c>
      <c r="F17" s="78">
        <v>31832</v>
      </c>
      <c r="G17" s="71" t="s">
        <v>165</v>
      </c>
      <c r="H17" s="181">
        <v>2500</v>
      </c>
    </row>
    <row r="18" spans="1:8" ht="14.25" customHeight="1">
      <c r="A18" s="180">
        <v>104</v>
      </c>
      <c r="B18" s="76" t="s">
        <v>110</v>
      </c>
      <c r="C18" s="77" t="s">
        <v>107</v>
      </c>
      <c r="D18" s="77">
        <v>9</v>
      </c>
      <c r="E18" s="77">
        <v>9</v>
      </c>
      <c r="F18" s="78">
        <v>31832</v>
      </c>
      <c r="G18" s="71" t="s">
        <v>165</v>
      </c>
      <c r="H18" s="181">
        <v>2500</v>
      </c>
    </row>
    <row r="19" spans="1:8" ht="14.25" customHeight="1">
      <c r="A19" s="180">
        <v>105</v>
      </c>
      <c r="B19" s="76" t="s">
        <v>111</v>
      </c>
      <c r="C19" s="77" t="s">
        <v>107</v>
      </c>
      <c r="D19" s="77">
        <v>9</v>
      </c>
      <c r="E19" s="77">
        <v>9</v>
      </c>
      <c r="F19" s="78">
        <v>31831</v>
      </c>
      <c r="G19" s="71" t="s">
        <v>165</v>
      </c>
      <c r="H19" s="181">
        <v>2500</v>
      </c>
    </row>
    <row r="20" spans="1:8" ht="14.25" customHeight="1">
      <c r="A20" s="180">
        <v>106</v>
      </c>
      <c r="B20" s="76" t="s">
        <v>112</v>
      </c>
      <c r="C20" s="77" t="s">
        <v>107</v>
      </c>
      <c r="D20" s="77">
        <v>9</v>
      </c>
      <c r="E20" s="77">
        <v>9</v>
      </c>
      <c r="F20" s="78">
        <v>31831</v>
      </c>
      <c r="G20" s="71" t="s">
        <v>165</v>
      </c>
      <c r="H20" s="181">
        <v>2500</v>
      </c>
    </row>
    <row r="21" spans="1:8" ht="14.25" customHeight="1">
      <c r="A21" s="180">
        <v>107</v>
      </c>
      <c r="B21" s="76" t="s">
        <v>113</v>
      </c>
      <c r="C21" s="77" t="s">
        <v>107</v>
      </c>
      <c r="D21" s="77">
        <v>9</v>
      </c>
      <c r="E21" s="77">
        <v>9</v>
      </c>
      <c r="F21" s="78">
        <v>31831</v>
      </c>
      <c r="G21" s="71" t="s">
        <v>165</v>
      </c>
      <c r="H21" s="181">
        <v>2500</v>
      </c>
    </row>
    <row r="22" spans="1:8" ht="20.25" customHeight="1">
      <c r="A22" s="180">
        <v>108</v>
      </c>
      <c r="B22" s="76" t="s">
        <v>114</v>
      </c>
      <c r="C22" s="77" t="s">
        <v>115</v>
      </c>
      <c r="D22" s="77">
        <v>12</v>
      </c>
      <c r="E22" s="77">
        <v>12</v>
      </c>
      <c r="F22" s="78">
        <v>31885</v>
      </c>
      <c r="G22" s="71" t="s">
        <v>165</v>
      </c>
      <c r="H22" s="181">
        <v>2600</v>
      </c>
    </row>
    <row r="23" spans="1:8" ht="14.25" customHeight="1">
      <c r="A23" s="180">
        <v>109</v>
      </c>
      <c r="B23" s="76" t="s">
        <v>116</v>
      </c>
      <c r="C23" s="77" t="s">
        <v>117</v>
      </c>
      <c r="D23" s="77">
        <v>8</v>
      </c>
      <c r="E23" s="77">
        <v>8</v>
      </c>
      <c r="F23" s="78">
        <v>33345</v>
      </c>
      <c r="G23" s="71" t="s">
        <v>165</v>
      </c>
      <c r="H23" s="181">
        <v>2500</v>
      </c>
    </row>
    <row r="24" spans="1:8" ht="14.25" customHeight="1">
      <c r="A24" s="180">
        <v>110</v>
      </c>
      <c r="B24" s="76" t="s">
        <v>118</v>
      </c>
      <c r="C24" s="77" t="s">
        <v>117</v>
      </c>
      <c r="D24" s="77">
        <v>8</v>
      </c>
      <c r="E24" s="77">
        <v>8</v>
      </c>
      <c r="F24" s="78">
        <v>33345</v>
      </c>
      <c r="G24" s="71" t="s">
        <v>165</v>
      </c>
      <c r="H24" s="181">
        <v>2500</v>
      </c>
    </row>
    <row r="25" spans="1:8" ht="14.25" customHeight="1">
      <c r="A25" s="180">
        <v>111</v>
      </c>
      <c r="B25" s="76" t="s">
        <v>119</v>
      </c>
      <c r="C25" s="77" t="s">
        <v>107</v>
      </c>
      <c r="D25" s="77">
        <v>9</v>
      </c>
      <c r="E25" s="77">
        <v>9</v>
      </c>
      <c r="F25" s="78">
        <v>30378</v>
      </c>
      <c r="G25" s="71" t="s">
        <v>165</v>
      </c>
      <c r="H25" s="181">
        <v>2500</v>
      </c>
    </row>
    <row r="26" spans="1:8" ht="14.25" customHeight="1">
      <c r="A26" s="180">
        <v>112</v>
      </c>
      <c r="B26" s="76" t="s">
        <v>120</v>
      </c>
      <c r="C26" s="77" t="s">
        <v>121</v>
      </c>
      <c r="D26" s="77">
        <v>9</v>
      </c>
      <c r="E26" s="77">
        <v>9</v>
      </c>
      <c r="F26" s="78">
        <v>33366</v>
      </c>
      <c r="G26" s="71" t="s">
        <v>165</v>
      </c>
      <c r="H26" s="181">
        <v>2500</v>
      </c>
    </row>
    <row r="27" spans="1:8" ht="14.25" customHeight="1">
      <c r="A27" s="180">
        <v>113</v>
      </c>
      <c r="B27" s="76" t="s">
        <v>122</v>
      </c>
      <c r="C27" s="77" t="s">
        <v>107</v>
      </c>
      <c r="D27" s="77">
        <v>9</v>
      </c>
      <c r="E27" s="77">
        <v>9</v>
      </c>
      <c r="F27" s="78">
        <v>33373</v>
      </c>
      <c r="G27" s="71" t="s">
        <v>165</v>
      </c>
      <c r="H27" s="181">
        <v>2500</v>
      </c>
    </row>
    <row r="28" spans="1:8" ht="14.25" customHeight="1">
      <c r="A28" s="180">
        <v>114</v>
      </c>
      <c r="B28" s="76" t="s">
        <v>123</v>
      </c>
      <c r="C28" s="77" t="s">
        <v>121</v>
      </c>
      <c r="D28" s="77">
        <v>9</v>
      </c>
      <c r="E28" s="77">
        <v>9</v>
      </c>
      <c r="F28" s="78">
        <v>33382</v>
      </c>
      <c r="G28" s="71" t="s">
        <v>165</v>
      </c>
      <c r="H28" s="181">
        <v>2500</v>
      </c>
    </row>
    <row r="29" spans="1:8" ht="14.25" customHeight="1">
      <c r="A29" s="180">
        <v>115</v>
      </c>
      <c r="B29" s="76" t="s">
        <v>124</v>
      </c>
      <c r="C29" s="77" t="s">
        <v>125</v>
      </c>
      <c r="D29" s="77">
        <v>8</v>
      </c>
      <c r="E29" s="77">
        <v>8</v>
      </c>
      <c r="F29" s="78">
        <v>30442</v>
      </c>
      <c r="G29" s="71" t="s">
        <v>165</v>
      </c>
      <c r="H29" s="181">
        <v>2500</v>
      </c>
    </row>
    <row r="30" spans="1:8" ht="14.25" customHeight="1">
      <c r="A30" s="180">
        <v>116</v>
      </c>
      <c r="B30" s="76" t="s">
        <v>126</v>
      </c>
      <c r="C30" s="77" t="s">
        <v>125</v>
      </c>
      <c r="D30" s="77">
        <v>8</v>
      </c>
      <c r="E30" s="77">
        <v>8</v>
      </c>
      <c r="F30" s="78">
        <v>30442</v>
      </c>
      <c r="G30" s="71" t="s">
        <v>165</v>
      </c>
      <c r="H30" s="181">
        <v>2500</v>
      </c>
    </row>
    <row r="31" spans="1:8" ht="14.25" customHeight="1">
      <c r="A31" s="180">
        <v>117</v>
      </c>
      <c r="B31" s="76" t="s">
        <v>127</v>
      </c>
      <c r="C31" s="77" t="s">
        <v>107</v>
      </c>
      <c r="D31" s="77">
        <v>9</v>
      </c>
      <c r="E31" s="77">
        <v>9</v>
      </c>
      <c r="F31" s="78">
        <v>30459</v>
      </c>
      <c r="G31" s="71" t="s">
        <v>165</v>
      </c>
      <c r="H31" s="181">
        <v>2500</v>
      </c>
    </row>
    <row r="32" spans="1:8" ht="14.25" customHeight="1">
      <c r="A32" s="180">
        <v>118</v>
      </c>
      <c r="B32" s="76" t="s">
        <v>128</v>
      </c>
      <c r="C32" s="77" t="s">
        <v>107</v>
      </c>
      <c r="D32" s="77">
        <v>9</v>
      </c>
      <c r="E32" s="77">
        <v>9</v>
      </c>
      <c r="F32" s="78">
        <v>30495</v>
      </c>
      <c r="G32" s="71" t="s">
        <v>165</v>
      </c>
      <c r="H32" s="181">
        <v>2500</v>
      </c>
    </row>
    <row r="33" spans="1:8" ht="14.25" customHeight="1">
      <c r="A33" s="180">
        <v>119</v>
      </c>
      <c r="B33" s="76" t="s">
        <v>129</v>
      </c>
      <c r="C33" s="77" t="s">
        <v>107</v>
      </c>
      <c r="D33" s="77">
        <v>9</v>
      </c>
      <c r="E33" s="77">
        <v>9</v>
      </c>
      <c r="F33" s="78">
        <v>30495</v>
      </c>
      <c r="G33" s="71" t="s">
        <v>165</v>
      </c>
      <c r="H33" s="181">
        <v>2500</v>
      </c>
    </row>
    <row r="34" spans="1:8" ht="14.25" customHeight="1">
      <c r="A34" s="180">
        <v>120</v>
      </c>
      <c r="B34" s="76" t="s">
        <v>130</v>
      </c>
      <c r="C34" s="77" t="s">
        <v>131</v>
      </c>
      <c r="D34" s="77">
        <v>12</v>
      </c>
      <c r="E34" s="77">
        <v>12</v>
      </c>
      <c r="F34" s="78">
        <v>31885</v>
      </c>
      <c r="G34" s="71" t="s">
        <v>165</v>
      </c>
      <c r="H34" s="181">
        <v>2600</v>
      </c>
    </row>
    <row r="35" spans="1:8" ht="14.25" customHeight="1">
      <c r="A35" s="180">
        <v>121</v>
      </c>
      <c r="B35" s="76" t="s">
        <v>132</v>
      </c>
      <c r="C35" s="77" t="s">
        <v>107</v>
      </c>
      <c r="D35" s="77">
        <v>9</v>
      </c>
      <c r="E35" s="77">
        <v>9</v>
      </c>
      <c r="F35" s="78">
        <v>30378</v>
      </c>
      <c r="G35" s="71" t="s">
        <v>165</v>
      </c>
      <c r="H35" s="181">
        <v>2500</v>
      </c>
    </row>
    <row r="36" spans="1:8" ht="14.25" customHeight="1">
      <c r="A36" s="180">
        <v>122</v>
      </c>
      <c r="B36" s="76" t="s">
        <v>133</v>
      </c>
      <c r="C36" s="77" t="s">
        <v>134</v>
      </c>
      <c r="D36" s="77">
        <v>9</v>
      </c>
      <c r="E36" s="77">
        <v>9</v>
      </c>
      <c r="F36" s="78">
        <v>30495</v>
      </c>
      <c r="G36" s="71" t="s">
        <v>165</v>
      </c>
      <c r="H36" s="181">
        <v>2500</v>
      </c>
    </row>
    <row r="37" spans="1:8" ht="14.25" customHeight="1">
      <c r="A37" s="180">
        <v>123</v>
      </c>
      <c r="B37" s="76" t="s">
        <v>135</v>
      </c>
      <c r="C37" s="77" t="s">
        <v>125</v>
      </c>
      <c r="D37" s="77">
        <v>8</v>
      </c>
      <c r="E37" s="77">
        <v>8</v>
      </c>
      <c r="F37" s="78">
        <v>31680</v>
      </c>
      <c r="G37" s="71" t="s">
        <v>165</v>
      </c>
      <c r="H37" s="181">
        <v>2500</v>
      </c>
    </row>
    <row r="38" spans="1:8" ht="14.25" customHeight="1">
      <c r="A38" s="180">
        <v>124</v>
      </c>
      <c r="B38" s="76" t="s">
        <v>136</v>
      </c>
      <c r="C38" s="77" t="s">
        <v>125</v>
      </c>
      <c r="D38" s="77">
        <v>8</v>
      </c>
      <c r="E38" s="77">
        <v>8</v>
      </c>
      <c r="F38" s="78">
        <v>31680</v>
      </c>
      <c r="G38" s="71" t="s">
        <v>165</v>
      </c>
      <c r="H38" s="181">
        <v>2500</v>
      </c>
    </row>
    <row r="39" spans="1:8" ht="14.25" customHeight="1">
      <c r="A39" s="180">
        <v>125</v>
      </c>
      <c r="B39" s="79" t="s">
        <v>137</v>
      </c>
      <c r="C39" s="80" t="s">
        <v>107</v>
      </c>
      <c r="D39" s="80">
        <v>9</v>
      </c>
      <c r="E39" s="80">
        <v>9</v>
      </c>
      <c r="F39" s="78">
        <v>30565</v>
      </c>
      <c r="G39" s="71" t="s">
        <v>165</v>
      </c>
      <c r="H39" s="182">
        <v>2500</v>
      </c>
    </row>
    <row r="40" spans="1:8" ht="14.25" customHeight="1">
      <c r="A40" s="180">
        <v>126</v>
      </c>
      <c r="B40" s="79" t="s">
        <v>138</v>
      </c>
      <c r="C40" s="80" t="s">
        <v>107</v>
      </c>
      <c r="D40" s="80">
        <v>9</v>
      </c>
      <c r="E40" s="80">
        <v>9</v>
      </c>
      <c r="F40" s="78">
        <v>30565</v>
      </c>
      <c r="G40" s="71" t="s">
        <v>165</v>
      </c>
      <c r="H40" s="182">
        <v>2500</v>
      </c>
    </row>
    <row r="41" spans="1:8" ht="14.25" customHeight="1">
      <c r="A41" s="180">
        <v>127</v>
      </c>
      <c r="B41" s="79" t="s">
        <v>139</v>
      </c>
      <c r="C41" s="80" t="s">
        <v>107</v>
      </c>
      <c r="D41" s="80">
        <v>9</v>
      </c>
      <c r="E41" s="80">
        <v>9</v>
      </c>
      <c r="F41" s="81">
        <v>30601</v>
      </c>
      <c r="G41" s="71" t="s">
        <v>165</v>
      </c>
      <c r="H41" s="182">
        <v>2500</v>
      </c>
    </row>
    <row r="42" spans="1:8" ht="14.25" customHeight="1">
      <c r="A42" s="180">
        <v>128</v>
      </c>
      <c r="B42" s="79" t="s">
        <v>140</v>
      </c>
      <c r="C42" s="80" t="s">
        <v>107</v>
      </c>
      <c r="D42" s="80">
        <v>9</v>
      </c>
      <c r="E42" s="80">
        <v>9</v>
      </c>
      <c r="F42" s="81">
        <v>30601</v>
      </c>
      <c r="G42" s="71" t="s">
        <v>165</v>
      </c>
      <c r="H42" s="182">
        <v>2500</v>
      </c>
    </row>
    <row r="43" spans="1:8" ht="24" customHeight="1">
      <c r="A43" s="180">
        <v>129</v>
      </c>
      <c r="B43" s="82" t="s">
        <v>164</v>
      </c>
      <c r="C43" s="80" t="s">
        <v>125</v>
      </c>
      <c r="D43" s="80">
        <v>8</v>
      </c>
      <c r="E43" s="80">
        <v>8</v>
      </c>
      <c r="F43" s="78">
        <v>30614</v>
      </c>
      <c r="G43" s="71" t="s">
        <v>165</v>
      </c>
      <c r="H43" s="182">
        <v>2500</v>
      </c>
    </row>
    <row r="44" spans="1:8" ht="21.75" customHeight="1">
      <c r="A44" s="180">
        <v>130</v>
      </c>
      <c r="B44" s="82" t="s">
        <v>141</v>
      </c>
      <c r="C44" s="80" t="s">
        <v>125</v>
      </c>
      <c r="D44" s="80">
        <v>8</v>
      </c>
      <c r="E44" s="80">
        <v>8</v>
      </c>
      <c r="F44" s="78">
        <v>30614</v>
      </c>
      <c r="G44" s="71" t="s">
        <v>165</v>
      </c>
      <c r="H44" s="182">
        <v>2500</v>
      </c>
    </row>
    <row r="45" spans="1:8" ht="22.5" customHeight="1">
      <c r="A45" s="180">
        <v>131</v>
      </c>
      <c r="B45" s="82" t="s">
        <v>142</v>
      </c>
      <c r="C45" s="80" t="s">
        <v>125</v>
      </c>
      <c r="D45" s="80">
        <v>8</v>
      </c>
      <c r="E45" s="80">
        <v>8</v>
      </c>
      <c r="F45" s="78">
        <v>30614</v>
      </c>
      <c r="G45" s="71" t="s">
        <v>165</v>
      </c>
      <c r="H45" s="182">
        <v>2500</v>
      </c>
    </row>
    <row r="46" spans="1:8" ht="27" customHeight="1">
      <c r="A46" s="180">
        <v>132</v>
      </c>
      <c r="B46" s="82" t="s">
        <v>143</v>
      </c>
      <c r="C46" s="80" t="s">
        <v>125</v>
      </c>
      <c r="D46" s="80">
        <v>8</v>
      </c>
      <c r="E46" s="80">
        <v>8</v>
      </c>
      <c r="F46" s="78">
        <v>30614</v>
      </c>
      <c r="G46" s="71" t="s">
        <v>165</v>
      </c>
      <c r="H46" s="182">
        <v>2500</v>
      </c>
    </row>
    <row r="47" spans="1:8" ht="25.5" customHeight="1">
      <c r="A47" s="180">
        <v>133</v>
      </c>
      <c r="B47" s="82" t="s">
        <v>144</v>
      </c>
      <c r="C47" s="80" t="s">
        <v>125</v>
      </c>
      <c r="D47" s="80">
        <v>8</v>
      </c>
      <c r="E47" s="80">
        <v>8</v>
      </c>
      <c r="F47" s="83"/>
      <c r="G47" s="71" t="s">
        <v>165</v>
      </c>
      <c r="H47" s="182">
        <v>2500</v>
      </c>
    </row>
    <row r="48" spans="1:8" ht="23.25" customHeight="1">
      <c r="A48" s="180">
        <v>134</v>
      </c>
      <c r="B48" s="82" t="s">
        <v>145</v>
      </c>
      <c r="C48" s="80" t="s">
        <v>125</v>
      </c>
      <c r="D48" s="80">
        <v>8</v>
      </c>
      <c r="E48" s="80">
        <v>8</v>
      </c>
      <c r="F48" s="83"/>
      <c r="G48" s="71" t="s">
        <v>165</v>
      </c>
      <c r="H48" s="182">
        <v>2500</v>
      </c>
    </row>
    <row r="49" spans="1:8" ht="15" customHeight="1">
      <c r="A49" s="180">
        <v>135</v>
      </c>
      <c r="B49" s="79" t="s">
        <v>146</v>
      </c>
      <c r="C49" s="80" t="s">
        <v>107</v>
      </c>
      <c r="D49" s="80">
        <v>9</v>
      </c>
      <c r="E49" s="80">
        <v>9</v>
      </c>
      <c r="F49" s="81">
        <v>30601</v>
      </c>
      <c r="G49" s="71" t="s">
        <v>165</v>
      </c>
      <c r="H49" s="182">
        <v>2500</v>
      </c>
    </row>
    <row r="50" spans="1:8" ht="21.75" customHeight="1">
      <c r="A50" s="180">
        <v>136</v>
      </c>
      <c r="B50" s="72" t="s">
        <v>147</v>
      </c>
      <c r="C50" s="80" t="s">
        <v>125</v>
      </c>
      <c r="D50" s="71">
        <v>8</v>
      </c>
      <c r="E50" s="71">
        <v>8</v>
      </c>
      <c r="F50" s="73">
        <v>31341</v>
      </c>
      <c r="G50" s="71" t="s">
        <v>165</v>
      </c>
      <c r="H50" s="182">
        <v>2500</v>
      </c>
    </row>
    <row r="51" spans="1:8" ht="22.5" customHeight="1">
      <c r="A51" s="180">
        <v>137</v>
      </c>
      <c r="B51" s="72" t="s">
        <v>148</v>
      </c>
      <c r="C51" s="80" t="s">
        <v>125</v>
      </c>
      <c r="D51" s="71">
        <v>8</v>
      </c>
      <c r="E51" s="71">
        <v>8</v>
      </c>
      <c r="F51" s="73">
        <v>31341</v>
      </c>
      <c r="G51" s="71" t="s">
        <v>165</v>
      </c>
      <c r="H51" s="182">
        <v>2500</v>
      </c>
    </row>
    <row r="52" spans="1:8" ht="15" customHeight="1">
      <c r="A52" s="180">
        <v>138</v>
      </c>
      <c r="B52" s="82" t="s">
        <v>149</v>
      </c>
      <c r="C52" s="80" t="s">
        <v>125</v>
      </c>
      <c r="D52" s="80">
        <v>8</v>
      </c>
      <c r="E52" s="80">
        <v>8</v>
      </c>
      <c r="F52" s="81">
        <v>30648</v>
      </c>
      <c r="G52" s="71" t="s">
        <v>165</v>
      </c>
      <c r="H52" s="182">
        <v>2500</v>
      </c>
    </row>
    <row r="53" spans="1:8" ht="15" customHeight="1">
      <c r="A53" s="180">
        <v>139</v>
      </c>
      <c r="B53" s="82" t="s">
        <v>150</v>
      </c>
      <c r="C53" s="80" t="s">
        <v>125</v>
      </c>
      <c r="D53" s="80">
        <v>8</v>
      </c>
      <c r="E53" s="80">
        <v>8</v>
      </c>
      <c r="F53" s="81">
        <v>30648</v>
      </c>
      <c r="G53" s="71" t="s">
        <v>165</v>
      </c>
      <c r="H53" s="182">
        <v>2500</v>
      </c>
    </row>
    <row r="54" spans="1:8" ht="20.25" customHeight="1">
      <c r="A54" s="180">
        <v>140</v>
      </c>
      <c r="B54" s="72" t="s">
        <v>151</v>
      </c>
      <c r="C54" s="80" t="s">
        <v>125</v>
      </c>
      <c r="D54" s="71">
        <v>8</v>
      </c>
      <c r="E54" s="71">
        <v>8</v>
      </c>
      <c r="F54" s="81">
        <v>30623</v>
      </c>
      <c r="G54" s="71" t="s">
        <v>165</v>
      </c>
      <c r="H54" s="182">
        <v>2500</v>
      </c>
    </row>
    <row r="55" spans="1:8" ht="15" customHeight="1">
      <c r="A55" s="180">
        <v>141</v>
      </c>
      <c r="B55" s="72" t="s">
        <v>152</v>
      </c>
      <c r="C55" s="80" t="s">
        <v>125</v>
      </c>
      <c r="D55" s="71">
        <v>8</v>
      </c>
      <c r="E55" s="71">
        <v>8</v>
      </c>
      <c r="F55" s="81">
        <v>30623</v>
      </c>
      <c r="G55" s="71" t="s">
        <v>165</v>
      </c>
      <c r="H55" s="182">
        <v>2500</v>
      </c>
    </row>
    <row r="56" spans="1:8" ht="15" customHeight="1">
      <c r="A56" s="180">
        <v>142</v>
      </c>
      <c r="B56" s="79" t="s">
        <v>153</v>
      </c>
      <c r="C56" s="80" t="s">
        <v>107</v>
      </c>
      <c r="D56" s="80">
        <v>9</v>
      </c>
      <c r="E56" s="80">
        <v>9</v>
      </c>
      <c r="F56" s="81">
        <v>30601</v>
      </c>
      <c r="G56" s="71" t="s">
        <v>165</v>
      </c>
      <c r="H56" s="182">
        <v>2500</v>
      </c>
    </row>
    <row r="57" spans="1:8" ht="15" customHeight="1">
      <c r="A57" s="180">
        <v>143</v>
      </c>
      <c r="B57" s="79" t="s">
        <v>154</v>
      </c>
      <c r="C57" s="80" t="s">
        <v>107</v>
      </c>
      <c r="D57" s="80">
        <v>9</v>
      </c>
      <c r="E57" s="80">
        <v>9</v>
      </c>
      <c r="F57" s="81">
        <v>30601</v>
      </c>
      <c r="G57" s="71" t="s">
        <v>165</v>
      </c>
      <c r="H57" s="182">
        <v>2500</v>
      </c>
    </row>
    <row r="58" spans="1:8" ht="15" customHeight="1">
      <c r="A58" s="180">
        <v>144</v>
      </c>
      <c r="B58" s="70" t="s">
        <v>155</v>
      </c>
      <c r="C58" s="71" t="s">
        <v>117</v>
      </c>
      <c r="D58" s="71">
        <v>8</v>
      </c>
      <c r="E58" s="71">
        <v>8</v>
      </c>
      <c r="F58" s="74">
        <v>33568</v>
      </c>
      <c r="G58" s="71" t="s">
        <v>165</v>
      </c>
      <c r="H58" s="182">
        <v>2500</v>
      </c>
    </row>
    <row r="59" spans="1:8" ht="15" customHeight="1">
      <c r="A59" s="180">
        <v>145</v>
      </c>
      <c r="B59" s="70" t="s">
        <v>156</v>
      </c>
      <c r="C59" s="71" t="s">
        <v>117</v>
      </c>
      <c r="D59" s="71">
        <v>8</v>
      </c>
      <c r="E59" s="71">
        <v>8</v>
      </c>
      <c r="F59" s="74">
        <v>33568</v>
      </c>
      <c r="G59" s="71" t="s">
        <v>165</v>
      </c>
      <c r="H59" s="182">
        <v>2500</v>
      </c>
    </row>
    <row r="60" spans="1:8" ht="15" customHeight="1">
      <c r="A60" s="180">
        <v>146</v>
      </c>
      <c r="B60" s="70" t="s">
        <v>157</v>
      </c>
      <c r="C60" s="71" t="s">
        <v>117</v>
      </c>
      <c r="D60" s="71">
        <v>8</v>
      </c>
      <c r="E60" s="71">
        <v>8</v>
      </c>
      <c r="F60" s="74">
        <v>33568</v>
      </c>
      <c r="G60" s="71" t="s">
        <v>165</v>
      </c>
      <c r="H60" s="182">
        <v>2500</v>
      </c>
    </row>
    <row r="61" spans="1:8" ht="15" customHeight="1">
      <c r="A61" s="180">
        <v>147</v>
      </c>
      <c r="B61" s="70" t="s">
        <v>158</v>
      </c>
      <c r="C61" s="71" t="s">
        <v>117</v>
      </c>
      <c r="D61" s="71">
        <v>8</v>
      </c>
      <c r="E61" s="71">
        <v>8</v>
      </c>
      <c r="F61" s="74">
        <v>33568</v>
      </c>
      <c r="G61" s="71" t="s">
        <v>165</v>
      </c>
      <c r="H61" s="182">
        <v>2500</v>
      </c>
    </row>
    <row r="62" spans="1:8" ht="15" customHeight="1">
      <c r="A62" s="183">
        <v>148</v>
      </c>
      <c r="B62" s="184" t="s">
        <v>159</v>
      </c>
      <c r="C62" s="185" t="s">
        <v>121</v>
      </c>
      <c r="D62" s="185">
        <v>9</v>
      </c>
      <c r="E62" s="185">
        <v>9</v>
      </c>
      <c r="F62" s="186"/>
      <c r="G62" s="187" t="s">
        <v>165</v>
      </c>
      <c r="H62" s="188">
        <v>2500</v>
      </c>
    </row>
    <row r="63" spans="1:8" ht="15" customHeight="1">
      <c r="A63" s="173">
        <v>48</v>
      </c>
      <c r="B63" s="174" t="s">
        <v>36</v>
      </c>
      <c r="C63" s="175"/>
      <c r="D63" s="175"/>
      <c r="E63" s="175"/>
      <c r="F63" s="175"/>
      <c r="G63" s="176"/>
      <c r="H63" s="177">
        <f>SUM(H15:H62)</f>
        <v>120200</v>
      </c>
    </row>
    <row r="64" spans="1:8" ht="15" customHeight="1">
      <c r="A64" s="172"/>
      <c r="B64" s="169" t="s">
        <v>160</v>
      </c>
      <c r="C64" s="170"/>
      <c r="D64" s="170"/>
      <c r="E64" s="170"/>
      <c r="F64" s="170"/>
      <c r="G64" s="171"/>
      <c r="H64" s="150">
        <v>403872.74</v>
      </c>
    </row>
  </sheetData>
  <mergeCells count="4">
    <mergeCell ref="B9:G9"/>
    <mergeCell ref="B10:H10"/>
    <mergeCell ref="B11:G11"/>
    <mergeCell ref="F8:H8"/>
  </mergeCells>
  <printOptions/>
  <pageMargins left="0.56" right="0.2" top="0.31" bottom="0.39" header="0.2" footer="0.2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5" sqref="H5"/>
    </sheetView>
  </sheetViews>
  <sheetFormatPr defaultColWidth="9.00390625" defaultRowHeight="12.75"/>
  <cols>
    <col min="1" max="1" width="5.00390625" style="63" customWidth="1"/>
    <col min="2" max="2" width="34.625" style="63" customWidth="1"/>
    <col min="3" max="5" width="9.125" style="63" customWidth="1"/>
    <col min="6" max="6" width="14.75390625" style="63" customWidth="1"/>
    <col min="7" max="7" width="21.625" style="63" customWidth="1"/>
    <col min="8" max="8" width="13.125" style="63" customWidth="1"/>
    <col min="9" max="16384" width="9.125" style="63" customWidth="1"/>
  </cols>
  <sheetData>
    <row r="1" spans="7:9" ht="16.5">
      <c r="G1" s="239" t="s">
        <v>218</v>
      </c>
      <c r="H1" s="240"/>
      <c r="I1" s="241"/>
    </row>
    <row r="2" spans="7:9" ht="16.5">
      <c r="G2" s="4" t="s">
        <v>219</v>
      </c>
      <c r="H2" s="4"/>
      <c r="I2" s="242"/>
    </row>
    <row r="3" spans="7:9" ht="16.5">
      <c r="G3" s="4" t="s">
        <v>163</v>
      </c>
      <c r="H3" s="4"/>
      <c r="I3" s="242"/>
    </row>
    <row r="4" spans="7:9" ht="16.5">
      <c r="G4" s="4" t="s">
        <v>162</v>
      </c>
      <c r="H4" s="4"/>
      <c r="I4" s="242"/>
    </row>
    <row r="5" spans="7:9" ht="16.5">
      <c r="G5" s="4" t="s">
        <v>89</v>
      </c>
      <c r="H5" s="4"/>
      <c r="I5" s="242"/>
    </row>
    <row r="6" spans="7:9" ht="16.5">
      <c r="G6" s="4" t="s">
        <v>238</v>
      </c>
      <c r="H6" s="4"/>
      <c r="I6" s="242"/>
    </row>
    <row r="7" spans="7:9" ht="16.5">
      <c r="G7" s="4" t="s">
        <v>235</v>
      </c>
      <c r="H7" s="4"/>
      <c r="I7" s="242"/>
    </row>
    <row r="8" spans="7:9" ht="16.5">
      <c r="G8" s="271" t="s">
        <v>241</v>
      </c>
      <c r="H8" s="271"/>
      <c r="I8" s="260"/>
    </row>
    <row r="9" spans="1:8" ht="15">
      <c r="A9" s="67"/>
      <c r="B9" s="275" t="s">
        <v>166</v>
      </c>
      <c r="C9" s="276"/>
      <c r="D9" s="276"/>
      <c r="E9" s="276"/>
      <c r="F9" s="276"/>
      <c r="G9" s="276"/>
      <c r="H9" s="84"/>
    </row>
    <row r="10" spans="1:8" ht="26.25" customHeight="1">
      <c r="A10" s="67"/>
      <c r="B10" s="277" t="s">
        <v>167</v>
      </c>
      <c r="C10" s="278"/>
      <c r="D10" s="278"/>
      <c r="E10" s="278"/>
      <c r="F10" s="278"/>
      <c r="G10" s="278"/>
      <c r="H10" s="85"/>
    </row>
    <row r="11" spans="1:8" ht="14.25" customHeight="1">
      <c r="A11" s="151"/>
      <c r="B11" s="152"/>
      <c r="C11" s="152"/>
      <c r="D11" s="153" t="s">
        <v>171</v>
      </c>
      <c r="E11" s="152"/>
      <c r="F11" s="152"/>
      <c r="G11" s="152"/>
      <c r="H11" s="154"/>
    </row>
    <row r="12" spans="1:8" ht="35.25" customHeight="1">
      <c r="A12" s="86" t="s">
        <v>1</v>
      </c>
      <c r="B12" s="86" t="s">
        <v>168</v>
      </c>
      <c r="C12" s="86" t="s">
        <v>100</v>
      </c>
      <c r="D12" s="86" t="s">
        <v>101</v>
      </c>
      <c r="E12" s="86" t="s">
        <v>102</v>
      </c>
      <c r="F12" s="86" t="s">
        <v>169</v>
      </c>
      <c r="G12" s="87" t="s">
        <v>91</v>
      </c>
      <c r="H12" s="91" t="s">
        <v>170</v>
      </c>
    </row>
    <row r="13" spans="1:8" ht="12.75" customHeight="1">
      <c r="A13" s="279" t="s">
        <v>172</v>
      </c>
      <c r="B13" s="280"/>
      <c r="C13" s="280"/>
      <c r="D13" s="280"/>
      <c r="E13" s="280"/>
      <c r="F13" s="280"/>
      <c r="G13" s="280"/>
      <c r="H13" s="281"/>
    </row>
    <row r="14" spans="1:8" ht="15" customHeight="1">
      <c r="A14" s="88">
        <v>5</v>
      </c>
      <c r="B14" s="96" t="s">
        <v>173</v>
      </c>
      <c r="C14" s="89" t="s">
        <v>125</v>
      </c>
      <c r="D14" s="89">
        <v>8</v>
      </c>
      <c r="E14" s="89">
        <v>8</v>
      </c>
      <c r="F14" s="97">
        <v>1985</v>
      </c>
      <c r="G14" s="89" t="s">
        <v>220</v>
      </c>
      <c r="H14" s="90">
        <v>35200</v>
      </c>
    </row>
    <row r="15" spans="1:8" ht="15" customHeight="1">
      <c r="A15" s="88">
        <v>6</v>
      </c>
      <c r="B15" s="96" t="s">
        <v>174</v>
      </c>
      <c r="C15" s="89" t="s">
        <v>107</v>
      </c>
      <c r="D15" s="89">
        <v>9</v>
      </c>
      <c r="E15" s="89">
        <v>9</v>
      </c>
      <c r="F15" s="97">
        <v>1982</v>
      </c>
      <c r="G15" s="89" t="s">
        <v>220</v>
      </c>
      <c r="H15" s="90">
        <v>35200</v>
      </c>
    </row>
    <row r="16" spans="1:8" ht="15" customHeight="1">
      <c r="A16" s="88">
        <v>7</v>
      </c>
      <c r="B16" s="96" t="s">
        <v>175</v>
      </c>
      <c r="C16" s="89" t="s">
        <v>107</v>
      </c>
      <c r="D16" s="89">
        <v>9</v>
      </c>
      <c r="E16" s="89">
        <v>9</v>
      </c>
      <c r="F16" s="97">
        <v>1985</v>
      </c>
      <c r="G16" s="89" t="s">
        <v>220</v>
      </c>
      <c r="H16" s="90">
        <v>35200</v>
      </c>
    </row>
    <row r="17" spans="1:8" ht="15" customHeight="1">
      <c r="A17" s="88">
        <v>8</v>
      </c>
      <c r="B17" s="96" t="s">
        <v>176</v>
      </c>
      <c r="C17" s="89" t="s">
        <v>125</v>
      </c>
      <c r="D17" s="89">
        <v>8</v>
      </c>
      <c r="E17" s="89">
        <v>8</v>
      </c>
      <c r="F17" s="97">
        <v>1985</v>
      </c>
      <c r="G17" s="89" t="s">
        <v>220</v>
      </c>
      <c r="H17" s="90">
        <v>35200</v>
      </c>
    </row>
    <row r="18" spans="1:8" ht="15" customHeight="1">
      <c r="A18" s="88">
        <v>9</v>
      </c>
      <c r="B18" s="96" t="s">
        <v>177</v>
      </c>
      <c r="C18" s="89" t="s">
        <v>107</v>
      </c>
      <c r="D18" s="89">
        <v>9</v>
      </c>
      <c r="E18" s="89">
        <v>9</v>
      </c>
      <c r="F18" s="97">
        <v>1984</v>
      </c>
      <c r="G18" s="89" t="s">
        <v>220</v>
      </c>
      <c r="H18" s="90">
        <v>35200</v>
      </c>
    </row>
    <row r="19" spans="1:8" ht="15" customHeight="1">
      <c r="A19" s="88">
        <v>10</v>
      </c>
      <c r="B19" s="96" t="s">
        <v>178</v>
      </c>
      <c r="C19" s="89" t="s">
        <v>107</v>
      </c>
      <c r="D19" s="89">
        <v>9</v>
      </c>
      <c r="E19" s="89">
        <v>9</v>
      </c>
      <c r="F19" s="97">
        <v>1983</v>
      </c>
      <c r="G19" s="89" t="s">
        <v>220</v>
      </c>
      <c r="H19" s="90">
        <v>35200</v>
      </c>
    </row>
    <row r="20" spans="1:8" ht="15" customHeight="1">
      <c r="A20" s="88">
        <v>11</v>
      </c>
      <c r="B20" s="96" t="s">
        <v>179</v>
      </c>
      <c r="C20" s="89" t="s">
        <v>107</v>
      </c>
      <c r="D20" s="89">
        <v>9</v>
      </c>
      <c r="E20" s="89">
        <v>9</v>
      </c>
      <c r="F20" s="97">
        <v>1984</v>
      </c>
      <c r="G20" s="89" t="s">
        <v>220</v>
      </c>
      <c r="H20" s="90">
        <v>35200</v>
      </c>
    </row>
    <row r="21" spans="1:8" ht="15" customHeight="1">
      <c r="A21" s="88">
        <v>12</v>
      </c>
      <c r="B21" s="96" t="s">
        <v>180</v>
      </c>
      <c r="C21" s="89" t="s">
        <v>107</v>
      </c>
      <c r="D21" s="89">
        <v>9</v>
      </c>
      <c r="E21" s="89">
        <v>9</v>
      </c>
      <c r="F21" s="97">
        <v>1984</v>
      </c>
      <c r="G21" s="89" t="s">
        <v>220</v>
      </c>
      <c r="H21" s="90">
        <v>35200</v>
      </c>
    </row>
    <row r="22" spans="1:8" ht="15" customHeight="1">
      <c r="A22" s="88">
        <v>13</v>
      </c>
      <c r="B22" s="96" t="s">
        <v>181</v>
      </c>
      <c r="C22" s="89" t="s">
        <v>107</v>
      </c>
      <c r="D22" s="89">
        <v>9</v>
      </c>
      <c r="E22" s="89">
        <v>9</v>
      </c>
      <c r="F22" s="97">
        <v>1984</v>
      </c>
      <c r="G22" s="89" t="s">
        <v>220</v>
      </c>
      <c r="H22" s="90">
        <v>35200</v>
      </c>
    </row>
    <row r="23" spans="1:8" s="102" customFormat="1" ht="15" customHeight="1">
      <c r="A23" s="98"/>
      <c r="B23" s="99" t="s">
        <v>18</v>
      </c>
      <c r="C23" s="100"/>
      <c r="D23" s="100"/>
      <c r="E23" s="100"/>
      <c r="F23" s="100"/>
      <c r="G23" s="100"/>
      <c r="H23" s="101">
        <f>SUM(H14:H22)</f>
        <v>316800</v>
      </c>
    </row>
    <row r="24" spans="1:8" s="102" customFormat="1" ht="13.5" customHeight="1">
      <c r="A24" s="272" t="s">
        <v>182</v>
      </c>
      <c r="B24" s="273"/>
      <c r="C24" s="273"/>
      <c r="D24" s="273"/>
      <c r="E24" s="273"/>
      <c r="F24" s="273"/>
      <c r="G24" s="273"/>
      <c r="H24" s="274"/>
    </row>
    <row r="25" spans="1:8" s="75" customFormat="1" ht="15" customHeight="1">
      <c r="A25" s="103">
        <v>14</v>
      </c>
      <c r="B25" s="104" t="s">
        <v>183</v>
      </c>
      <c r="C25" s="105" t="s">
        <v>125</v>
      </c>
      <c r="D25" s="105">
        <v>8</v>
      </c>
      <c r="E25" s="105">
        <v>8</v>
      </c>
      <c r="F25" s="106">
        <v>1988</v>
      </c>
      <c r="G25" s="105" t="s">
        <v>220</v>
      </c>
      <c r="H25" s="107">
        <v>23418</v>
      </c>
    </row>
    <row r="26" spans="1:8" s="75" customFormat="1" ht="15" customHeight="1">
      <c r="A26" s="108">
        <v>15</v>
      </c>
      <c r="B26" s="96" t="s">
        <v>184</v>
      </c>
      <c r="C26" s="89" t="s">
        <v>131</v>
      </c>
      <c r="D26" s="89">
        <v>12</v>
      </c>
      <c r="E26" s="89">
        <v>12</v>
      </c>
      <c r="F26" s="97">
        <v>1986</v>
      </c>
      <c r="G26" s="89" t="s">
        <v>220</v>
      </c>
      <c r="H26" s="109">
        <v>23418</v>
      </c>
    </row>
    <row r="27" spans="1:8" s="75" customFormat="1" ht="18.75" customHeight="1">
      <c r="A27" s="162">
        <v>16</v>
      </c>
      <c r="B27" s="113" t="s">
        <v>179</v>
      </c>
      <c r="C27" s="114" t="s">
        <v>107</v>
      </c>
      <c r="D27" s="114">
        <v>9</v>
      </c>
      <c r="E27" s="114">
        <v>9</v>
      </c>
      <c r="F27" s="115">
        <v>1984</v>
      </c>
      <c r="G27" s="114" t="s">
        <v>220</v>
      </c>
      <c r="H27" s="163">
        <v>23418</v>
      </c>
    </row>
    <row r="28" spans="1:8" s="102" customFormat="1" ht="13.5" customHeight="1">
      <c r="A28" s="98"/>
      <c r="B28" s="99" t="s">
        <v>18</v>
      </c>
      <c r="C28" s="100"/>
      <c r="D28" s="100" t="s">
        <v>72</v>
      </c>
      <c r="E28" s="100"/>
      <c r="F28" s="100"/>
      <c r="G28" s="100"/>
      <c r="H28" s="101">
        <f>SUM(H25:H27)</f>
        <v>70254</v>
      </c>
    </row>
    <row r="29" spans="1:8" s="102" customFormat="1" ht="15.75" customHeight="1">
      <c r="A29" s="272" t="s">
        <v>185</v>
      </c>
      <c r="B29" s="273"/>
      <c r="C29" s="273"/>
      <c r="D29" s="273"/>
      <c r="E29" s="273"/>
      <c r="F29" s="273"/>
      <c r="G29" s="273"/>
      <c r="H29" s="274"/>
    </row>
    <row r="30" spans="1:8" ht="21" customHeight="1">
      <c r="A30" s="110">
        <v>17</v>
      </c>
      <c r="B30" s="104" t="s">
        <v>186</v>
      </c>
      <c r="C30" s="105" t="s">
        <v>117</v>
      </c>
      <c r="D30" s="105">
        <v>8</v>
      </c>
      <c r="E30" s="105">
        <v>8</v>
      </c>
      <c r="F30" s="106">
        <v>1989</v>
      </c>
      <c r="G30" s="105" t="s">
        <v>220</v>
      </c>
      <c r="H30" s="111">
        <v>3630</v>
      </c>
    </row>
    <row r="31" spans="1:8" ht="23.25" customHeight="1">
      <c r="A31" s="108">
        <v>18</v>
      </c>
      <c r="B31" s="96" t="s">
        <v>187</v>
      </c>
      <c r="C31" s="89" t="s">
        <v>125</v>
      </c>
      <c r="D31" s="89">
        <v>8</v>
      </c>
      <c r="E31" s="89">
        <v>8</v>
      </c>
      <c r="F31" s="97">
        <v>1986</v>
      </c>
      <c r="G31" s="89" t="s">
        <v>220</v>
      </c>
      <c r="H31" s="90">
        <v>3630</v>
      </c>
    </row>
    <row r="32" spans="1:8" ht="22.5" customHeight="1">
      <c r="A32" s="108">
        <v>19</v>
      </c>
      <c r="B32" s="96" t="s">
        <v>188</v>
      </c>
      <c r="C32" s="89" t="s">
        <v>125</v>
      </c>
      <c r="D32" s="89">
        <v>8</v>
      </c>
      <c r="E32" s="89">
        <v>8</v>
      </c>
      <c r="F32" s="97">
        <v>1990</v>
      </c>
      <c r="G32" s="89" t="s">
        <v>220</v>
      </c>
      <c r="H32" s="90">
        <v>3630</v>
      </c>
    </row>
    <row r="33" spans="1:8" ht="25.5" customHeight="1">
      <c r="A33" s="108">
        <v>20</v>
      </c>
      <c r="B33" s="96" t="s">
        <v>189</v>
      </c>
      <c r="C33" s="89" t="s">
        <v>107</v>
      </c>
      <c r="D33" s="89">
        <v>9</v>
      </c>
      <c r="E33" s="89">
        <v>9</v>
      </c>
      <c r="F33" s="97">
        <v>1988</v>
      </c>
      <c r="G33" s="89" t="s">
        <v>220</v>
      </c>
      <c r="H33" s="90">
        <v>3810</v>
      </c>
    </row>
    <row r="34" spans="1:8" ht="22.5" customHeight="1">
      <c r="A34" s="112">
        <v>21</v>
      </c>
      <c r="B34" s="96" t="s">
        <v>190</v>
      </c>
      <c r="C34" s="89" t="s">
        <v>125</v>
      </c>
      <c r="D34" s="89">
        <v>8</v>
      </c>
      <c r="E34" s="89">
        <v>8</v>
      </c>
      <c r="F34" s="97">
        <v>1985</v>
      </c>
      <c r="G34" s="89" t="s">
        <v>220</v>
      </c>
      <c r="H34" s="90">
        <v>3630</v>
      </c>
    </row>
    <row r="35" spans="1:8" ht="21" customHeight="1">
      <c r="A35" s="118">
        <v>22</v>
      </c>
      <c r="B35" s="113" t="s">
        <v>191</v>
      </c>
      <c r="C35" s="114" t="s">
        <v>125</v>
      </c>
      <c r="D35" s="114">
        <v>8</v>
      </c>
      <c r="E35" s="114">
        <v>8</v>
      </c>
      <c r="F35" s="115">
        <v>1985</v>
      </c>
      <c r="G35" s="114" t="s">
        <v>220</v>
      </c>
      <c r="H35" s="116">
        <v>3810</v>
      </c>
    </row>
    <row r="36" spans="1:8" s="102" customFormat="1" ht="18" customHeight="1">
      <c r="A36" s="98"/>
      <c r="B36" s="99" t="s">
        <v>18</v>
      </c>
      <c r="C36" s="100"/>
      <c r="D36" s="100"/>
      <c r="E36" s="100"/>
      <c r="F36" s="100"/>
      <c r="G36" s="100"/>
      <c r="H36" s="101">
        <f>SUM(H30:H35)</f>
        <v>22140</v>
      </c>
    </row>
    <row r="37" spans="1:8" s="102" customFormat="1" ht="18" customHeight="1">
      <c r="A37" s="272" t="s">
        <v>192</v>
      </c>
      <c r="B37" s="273"/>
      <c r="C37" s="273"/>
      <c r="D37" s="273"/>
      <c r="E37" s="273"/>
      <c r="F37" s="273"/>
      <c r="G37" s="273"/>
      <c r="H37" s="274"/>
    </row>
    <row r="38" spans="1:8" ht="18" customHeight="1">
      <c r="A38" s="117">
        <v>23</v>
      </c>
      <c r="B38" s="104" t="s">
        <v>193</v>
      </c>
      <c r="C38" s="105" t="s">
        <v>115</v>
      </c>
      <c r="D38" s="105">
        <v>12</v>
      </c>
      <c r="E38" s="105">
        <v>12</v>
      </c>
      <c r="F38" s="106">
        <v>1988</v>
      </c>
      <c r="G38" s="105" t="s">
        <v>220</v>
      </c>
      <c r="H38" s="111">
        <v>23600</v>
      </c>
    </row>
    <row r="39" spans="1:8" ht="24" customHeight="1">
      <c r="A39" s="88">
        <v>24</v>
      </c>
      <c r="B39" s="96" t="s">
        <v>194</v>
      </c>
      <c r="C39" s="89" t="s">
        <v>131</v>
      </c>
      <c r="D39" s="89">
        <v>12</v>
      </c>
      <c r="E39" s="89">
        <v>12</v>
      </c>
      <c r="F39" s="97">
        <v>1988</v>
      </c>
      <c r="G39" s="89" t="s">
        <v>220</v>
      </c>
      <c r="H39" s="90">
        <v>18300</v>
      </c>
    </row>
    <row r="40" spans="1:8" ht="21" customHeight="1">
      <c r="A40" s="88">
        <v>25</v>
      </c>
      <c r="B40" s="96" t="s">
        <v>195</v>
      </c>
      <c r="C40" s="89" t="s">
        <v>121</v>
      </c>
      <c r="D40" s="89">
        <v>9</v>
      </c>
      <c r="E40" s="89">
        <v>9</v>
      </c>
      <c r="F40" s="97">
        <v>1991</v>
      </c>
      <c r="G40" s="89" t="s">
        <v>220</v>
      </c>
      <c r="H40" s="90">
        <v>18300</v>
      </c>
    </row>
    <row r="41" spans="1:8" ht="21.75" customHeight="1">
      <c r="A41" s="118">
        <v>26</v>
      </c>
      <c r="B41" s="113" t="s">
        <v>196</v>
      </c>
      <c r="C41" s="114" t="s">
        <v>125</v>
      </c>
      <c r="D41" s="114">
        <v>8</v>
      </c>
      <c r="E41" s="114">
        <v>8</v>
      </c>
      <c r="F41" s="115">
        <v>1986</v>
      </c>
      <c r="G41" s="114" t="s">
        <v>220</v>
      </c>
      <c r="H41" s="116">
        <v>18300</v>
      </c>
    </row>
    <row r="42" spans="1:8" s="102" customFormat="1" ht="18" customHeight="1">
      <c r="A42" s="98"/>
      <c r="B42" s="99" t="s">
        <v>18</v>
      </c>
      <c r="C42" s="100"/>
      <c r="D42" s="100"/>
      <c r="E42" s="100"/>
      <c r="F42" s="100"/>
      <c r="G42" s="100"/>
      <c r="H42" s="101">
        <f>SUM(H38:H41)</f>
        <v>78500</v>
      </c>
    </row>
    <row r="43" spans="1:8" ht="22.5" customHeight="1">
      <c r="A43" s="92"/>
      <c r="B43" s="93" t="s">
        <v>197</v>
      </c>
      <c r="C43" s="94"/>
      <c r="D43" s="94"/>
      <c r="E43" s="94"/>
      <c r="F43" s="94"/>
      <c r="G43" s="94"/>
      <c r="H43" s="95">
        <f>H23+H28+H36+H42</f>
        <v>487694</v>
      </c>
    </row>
    <row r="44" spans="1:8" ht="15">
      <c r="A44" s="119"/>
      <c r="B44" s="120" t="s">
        <v>160</v>
      </c>
      <c r="C44" s="121"/>
      <c r="D44" s="121"/>
      <c r="E44" s="121"/>
      <c r="F44" s="121"/>
      <c r="G44" s="121"/>
      <c r="H44" s="122">
        <v>2429194</v>
      </c>
    </row>
  </sheetData>
  <mergeCells count="7">
    <mergeCell ref="G8:I8"/>
    <mergeCell ref="A24:H24"/>
    <mergeCell ref="A29:H29"/>
    <mergeCell ref="A37:H37"/>
    <mergeCell ref="B9:G9"/>
    <mergeCell ref="B10:G10"/>
    <mergeCell ref="A13: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A14" sqref="A14:IV14"/>
    </sheetView>
  </sheetViews>
  <sheetFormatPr defaultColWidth="9.00390625" defaultRowHeight="12.75"/>
  <cols>
    <col min="1" max="1" width="4.75390625" style="63" customWidth="1"/>
    <col min="2" max="2" width="34.25390625" style="63" customWidth="1"/>
    <col min="3" max="3" width="10.00390625" style="66" customWidth="1"/>
    <col min="4" max="4" width="8.625" style="63" customWidth="1"/>
    <col min="5" max="5" width="8.00390625" style="63" customWidth="1"/>
    <col min="6" max="6" width="14.875" style="63" customWidth="1"/>
    <col min="7" max="7" width="22.25390625" style="63" customWidth="1"/>
    <col min="8" max="8" width="17.625" style="63" customWidth="1"/>
    <col min="9" max="16384" width="9.125" style="63" customWidth="1"/>
  </cols>
  <sheetData>
    <row r="1" spans="7:8" ht="12.75">
      <c r="G1" s="164" t="s">
        <v>222</v>
      </c>
      <c r="H1" s="66"/>
    </row>
    <row r="2" spans="7:9" ht="14.25">
      <c r="G2" t="s">
        <v>221</v>
      </c>
      <c r="H2"/>
      <c r="I2" s="43"/>
    </row>
    <row r="3" spans="7:9" ht="14.25">
      <c r="G3" s="64" t="s">
        <v>163</v>
      </c>
      <c r="H3"/>
      <c r="I3" s="43"/>
    </row>
    <row r="4" spans="7:9" ht="14.25">
      <c r="G4" s="64" t="s">
        <v>162</v>
      </c>
      <c r="H4"/>
      <c r="I4" s="43"/>
    </row>
    <row r="5" spans="7:9" ht="14.25">
      <c r="G5" s="65" t="s">
        <v>89</v>
      </c>
      <c r="H5"/>
      <c r="I5" s="43"/>
    </row>
    <row r="6" spans="7:9" ht="14.25">
      <c r="G6" s="65" t="s">
        <v>238</v>
      </c>
      <c r="H6"/>
      <c r="I6" s="43"/>
    </row>
    <row r="7" spans="7:9" ht="14.25">
      <c r="G7" s="65" t="s">
        <v>235</v>
      </c>
      <c r="H7"/>
      <c r="I7" s="43"/>
    </row>
    <row r="8" spans="7:9" ht="12.75">
      <c r="G8" s="270" t="s">
        <v>241</v>
      </c>
      <c r="H8" s="270"/>
      <c r="I8" s="261"/>
    </row>
    <row r="9" spans="1:8" ht="15" customHeight="1">
      <c r="A9" s="247"/>
      <c r="B9" s="284" t="s">
        <v>246</v>
      </c>
      <c r="C9" s="285"/>
      <c r="D9" s="285"/>
      <c r="E9" s="285"/>
      <c r="F9" s="285"/>
      <c r="G9" s="285"/>
      <c r="H9" s="248"/>
    </row>
    <row r="10" spans="1:8" ht="15" customHeight="1">
      <c r="A10" s="247"/>
      <c r="B10" s="277" t="s">
        <v>247</v>
      </c>
      <c r="C10" s="278"/>
      <c r="D10" s="278"/>
      <c r="E10" s="278"/>
      <c r="F10" s="278"/>
      <c r="G10" s="278"/>
      <c r="H10" s="286"/>
    </row>
    <row r="11" spans="1:8" ht="15" customHeight="1">
      <c r="A11" s="136"/>
      <c r="B11" s="287" t="s">
        <v>201</v>
      </c>
      <c r="C11" s="287"/>
      <c r="D11" s="287"/>
      <c r="E11" s="287"/>
      <c r="F11" s="287"/>
      <c r="G11" s="287"/>
      <c r="H11" s="137"/>
    </row>
    <row r="12" spans="1:8" ht="11.25" customHeight="1">
      <c r="A12" s="130"/>
      <c r="B12" s="130"/>
      <c r="C12" s="131" t="s">
        <v>171</v>
      </c>
      <c r="D12" s="130"/>
      <c r="E12" s="130"/>
      <c r="F12" s="130"/>
      <c r="G12" s="130"/>
      <c r="H12" s="130"/>
    </row>
    <row r="13" spans="1:8" ht="21" customHeight="1">
      <c r="A13" s="123" t="s">
        <v>1</v>
      </c>
      <c r="B13" s="124" t="s">
        <v>168</v>
      </c>
      <c r="C13" s="123" t="s">
        <v>100</v>
      </c>
      <c r="D13" s="123" t="s">
        <v>101</v>
      </c>
      <c r="E13" s="123" t="s">
        <v>102</v>
      </c>
      <c r="F13" s="124" t="s">
        <v>169</v>
      </c>
      <c r="G13" s="138" t="s">
        <v>91</v>
      </c>
      <c r="H13" s="125" t="s">
        <v>170</v>
      </c>
    </row>
    <row r="14" spans="1:8" ht="15" customHeight="1">
      <c r="A14" s="139">
        <v>64</v>
      </c>
      <c r="B14" s="140" t="s">
        <v>242</v>
      </c>
      <c r="C14" s="141" t="s">
        <v>35</v>
      </c>
      <c r="D14" s="141">
        <v>9</v>
      </c>
      <c r="E14" s="141">
        <v>9</v>
      </c>
      <c r="F14" s="78">
        <v>30442</v>
      </c>
      <c r="G14" s="141" t="s">
        <v>213</v>
      </c>
      <c r="H14" s="142">
        <f>346212</f>
        <v>346212</v>
      </c>
    </row>
    <row r="15" spans="1:8" ht="15" customHeight="1">
      <c r="A15" s="156">
        <v>65</v>
      </c>
      <c r="B15" s="129" t="s">
        <v>206</v>
      </c>
      <c r="C15" s="71" t="s">
        <v>35</v>
      </c>
      <c r="D15" s="71">
        <v>9</v>
      </c>
      <c r="E15" s="71">
        <v>9</v>
      </c>
      <c r="F15" s="74">
        <v>30565</v>
      </c>
      <c r="G15" s="141" t="s">
        <v>213</v>
      </c>
      <c r="H15" s="142">
        <f>346212</f>
        <v>346212</v>
      </c>
    </row>
    <row r="16" spans="1:8" ht="15" customHeight="1">
      <c r="A16" s="139">
        <v>66</v>
      </c>
      <c r="B16" s="126" t="s">
        <v>202</v>
      </c>
      <c r="C16" s="128" t="s">
        <v>35</v>
      </c>
      <c r="D16" s="128">
        <v>9</v>
      </c>
      <c r="E16" s="128">
        <v>9</v>
      </c>
      <c r="F16" s="81">
        <v>30495</v>
      </c>
      <c r="G16" s="141" t="s">
        <v>213</v>
      </c>
      <c r="H16" s="142">
        <f>346212</f>
        <v>346212</v>
      </c>
    </row>
    <row r="17" spans="1:8" ht="15" customHeight="1">
      <c r="A17" s="156">
        <v>67</v>
      </c>
      <c r="B17" s="129" t="s">
        <v>207</v>
      </c>
      <c r="C17" s="71" t="s">
        <v>35</v>
      </c>
      <c r="D17" s="71">
        <v>9</v>
      </c>
      <c r="E17" s="71">
        <v>9</v>
      </c>
      <c r="F17" s="74">
        <v>30378</v>
      </c>
      <c r="G17" s="141" t="s">
        <v>213</v>
      </c>
      <c r="H17" s="142">
        <f>346212</f>
        <v>346212</v>
      </c>
    </row>
    <row r="18" spans="1:8" ht="15" customHeight="1">
      <c r="A18" s="139">
        <v>68</v>
      </c>
      <c r="B18" s="127" t="s">
        <v>208</v>
      </c>
      <c r="C18" s="128" t="s">
        <v>35</v>
      </c>
      <c r="D18" s="128">
        <v>8</v>
      </c>
      <c r="E18" s="128">
        <v>8</v>
      </c>
      <c r="F18" s="81">
        <v>30623</v>
      </c>
      <c r="G18" s="141" t="s">
        <v>213</v>
      </c>
      <c r="H18" s="142">
        <f>346212</f>
        <v>346212</v>
      </c>
    </row>
    <row r="19" spans="1:8" ht="15" customHeight="1">
      <c r="A19" s="156">
        <v>69</v>
      </c>
      <c r="B19" s="126" t="s">
        <v>243</v>
      </c>
      <c r="C19" s="128" t="s">
        <v>35</v>
      </c>
      <c r="D19" s="128">
        <v>8</v>
      </c>
      <c r="E19" s="128">
        <v>8</v>
      </c>
      <c r="F19" s="81">
        <v>31081</v>
      </c>
      <c r="G19" s="141" t="s">
        <v>213</v>
      </c>
      <c r="H19" s="142">
        <v>157517.23</v>
      </c>
    </row>
    <row r="20" spans="1:8" ht="15" customHeight="1">
      <c r="A20" s="139">
        <v>70</v>
      </c>
      <c r="B20" s="129" t="s">
        <v>203</v>
      </c>
      <c r="C20" s="71" t="s">
        <v>35</v>
      </c>
      <c r="D20" s="71">
        <v>9</v>
      </c>
      <c r="E20" s="71">
        <v>9</v>
      </c>
      <c r="F20" s="74">
        <v>30225</v>
      </c>
      <c r="G20" s="141" t="s">
        <v>213</v>
      </c>
      <c r="H20" s="142">
        <v>157732.82</v>
      </c>
    </row>
    <row r="21" spans="1:9" ht="15" customHeight="1">
      <c r="A21" s="156">
        <v>71</v>
      </c>
      <c r="B21" s="129" t="s">
        <v>198</v>
      </c>
      <c r="C21" s="71" t="s">
        <v>35</v>
      </c>
      <c r="D21" s="71">
        <v>9</v>
      </c>
      <c r="E21" s="71">
        <v>9</v>
      </c>
      <c r="F21" s="74">
        <v>30302</v>
      </c>
      <c r="G21" s="141" t="s">
        <v>213</v>
      </c>
      <c r="H21" s="142">
        <v>157732.82</v>
      </c>
      <c r="I21" s="63" t="s">
        <v>72</v>
      </c>
    </row>
    <row r="22" spans="1:8" ht="15" customHeight="1">
      <c r="A22" s="139">
        <v>72</v>
      </c>
      <c r="B22" s="129" t="s">
        <v>199</v>
      </c>
      <c r="C22" s="71" t="s">
        <v>35</v>
      </c>
      <c r="D22" s="71">
        <v>14</v>
      </c>
      <c r="E22" s="71">
        <v>14</v>
      </c>
      <c r="F22" s="74">
        <v>30110</v>
      </c>
      <c r="G22" s="141" t="s">
        <v>213</v>
      </c>
      <c r="H22" s="133">
        <f>229297-40513.18</f>
        <v>188783.82</v>
      </c>
    </row>
    <row r="23" spans="1:8" ht="15" customHeight="1">
      <c r="A23" s="156">
        <v>73</v>
      </c>
      <c r="B23" s="129" t="s">
        <v>244</v>
      </c>
      <c r="C23" s="71" t="s">
        <v>35</v>
      </c>
      <c r="D23" s="71">
        <v>8</v>
      </c>
      <c r="E23" s="71">
        <v>8</v>
      </c>
      <c r="F23" s="74">
        <v>30566</v>
      </c>
      <c r="G23" s="141" t="s">
        <v>213</v>
      </c>
      <c r="H23" s="132">
        <f>194167-40513.18</f>
        <v>153653.82</v>
      </c>
    </row>
    <row r="24" spans="1:8" ht="15" customHeight="1">
      <c r="A24" s="139">
        <v>74</v>
      </c>
      <c r="B24" s="127" t="s">
        <v>204</v>
      </c>
      <c r="C24" s="128" t="s">
        <v>35</v>
      </c>
      <c r="D24" s="128">
        <v>9</v>
      </c>
      <c r="E24" s="128">
        <v>9</v>
      </c>
      <c r="F24" s="81">
        <v>30601</v>
      </c>
      <c r="G24" s="141" t="s">
        <v>213</v>
      </c>
      <c r="H24" s="142">
        <v>157732.82</v>
      </c>
    </row>
    <row r="25" spans="1:8" ht="15" customHeight="1">
      <c r="A25" s="156">
        <v>75</v>
      </c>
      <c r="B25" s="127" t="s">
        <v>200</v>
      </c>
      <c r="C25" s="128" t="s">
        <v>35</v>
      </c>
      <c r="D25" s="128">
        <v>8</v>
      </c>
      <c r="E25" s="128">
        <v>8</v>
      </c>
      <c r="F25" s="81">
        <v>30752</v>
      </c>
      <c r="G25" s="141" t="s">
        <v>213</v>
      </c>
      <c r="H25" s="132">
        <f>194167-40513.18</f>
        <v>153653.82</v>
      </c>
    </row>
    <row r="26" spans="1:8" ht="15" customHeight="1">
      <c r="A26" s="139">
        <v>76</v>
      </c>
      <c r="B26" s="126" t="s">
        <v>209</v>
      </c>
      <c r="C26" s="128" t="s">
        <v>35</v>
      </c>
      <c r="D26" s="128">
        <v>8</v>
      </c>
      <c r="E26" s="128">
        <v>8</v>
      </c>
      <c r="F26" s="81">
        <v>30858</v>
      </c>
      <c r="G26" s="141" t="s">
        <v>213</v>
      </c>
      <c r="H26" s="132">
        <f>194167-40513.18</f>
        <v>153653.82</v>
      </c>
    </row>
    <row r="27" spans="1:8" ht="15" customHeight="1">
      <c r="A27" s="156">
        <v>77</v>
      </c>
      <c r="B27" s="127" t="s">
        <v>205</v>
      </c>
      <c r="C27" s="128" t="s">
        <v>35</v>
      </c>
      <c r="D27" s="128">
        <v>9</v>
      </c>
      <c r="E27" s="128">
        <v>9</v>
      </c>
      <c r="F27" s="81">
        <v>30883</v>
      </c>
      <c r="G27" s="141" t="s">
        <v>213</v>
      </c>
      <c r="H27" s="155">
        <v>157732.82</v>
      </c>
    </row>
    <row r="28" spans="1:8" ht="15" customHeight="1">
      <c r="A28" s="139">
        <v>78</v>
      </c>
      <c r="B28" s="127" t="s">
        <v>245</v>
      </c>
      <c r="C28" s="128" t="s">
        <v>35</v>
      </c>
      <c r="D28" s="128">
        <v>8</v>
      </c>
      <c r="E28" s="128">
        <v>8</v>
      </c>
      <c r="F28" s="81">
        <v>31101</v>
      </c>
      <c r="G28" s="141" t="s">
        <v>213</v>
      </c>
      <c r="H28" s="132">
        <f>194167-40513.18</f>
        <v>153653.82</v>
      </c>
    </row>
    <row r="29" spans="1:9" ht="15" customHeight="1">
      <c r="A29" s="157">
        <v>79</v>
      </c>
      <c r="B29" s="158" t="s">
        <v>210</v>
      </c>
      <c r="C29" s="159" t="s">
        <v>35</v>
      </c>
      <c r="D29" s="159">
        <v>9</v>
      </c>
      <c r="E29" s="159">
        <v>9</v>
      </c>
      <c r="F29" s="160">
        <v>31205</v>
      </c>
      <c r="G29" s="161" t="s">
        <v>213</v>
      </c>
      <c r="H29" s="143">
        <f>198246-40513.2</f>
        <v>157732.8</v>
      </c>
      <c r="I29" s="63" t="s">
        <v>72</v>
      </c>
    </row>
    <row r="30" spans="1:8" ht="15" customHeight="1">
      <c r="A30" s="144">
        <v>16</v>
      </c>
      <c r="B30" s="134" t="s">
        <v>211</v>
      </c>
      <c r="C30" s="145"/>
      <c r="D30" s="145"/>
      <c r="E30" s="145"/>
      <c r="F30" s="146"/>
      <c r="G30" s="147"/>
      <c r="H30" s="135">
        <f>SUM(H14:H29)</f>
        <v>3480640.4099999988</v>
      </c>
    </row>
    <row r="31" spans="1:9" ht="15" customHeight="1">
      <c r="A31" s="148"/>
      <c r="B31" s="282" t="s">
        <v>212</v>
      </c>
      <c r="C31" s="283"/>
      <c r="D31" s="149"/>
      <c r="E31" s="149"/>
      <c r="F31" s="149"/>
      <c r="G31" s="149"/>
      <c r="H31" s="150">
        <v>18080432.61</v>
      </c>
      <c r="I31" s="63" t="s">
        <v>72</v>
      </c>
    </row>
  </sheetData>
  <mergeCells count="5">
    <mergeCell ref="B31:C31"/>
    <mergeCell ref="G8:I8"/>
    <mergeCell ref="B9:G9"/>
    <mergeCell ref="B10:H10"/>
    <mergeCell ref="B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7">
      <selection activeCell="B8" sqref="B8"/>
    </sheetView>
  </sheetViews>
  <sheetFormatPr defaultColWidth="9.00390625" defaultRowHeight="12.75"/>
  <cols>
    <col min="1" max="1" width="7.125" style="0" customWidth="1"/>
    <col min="2" max="2" width="33.00390625" style="0" customWidth="1"/>
    <col min="5" max="5" width="10.125" style="0" customWidth="1"/>
    <col min="6" max="6" width="11.00390625" style="0" customWidth="1"/>
  </cols>
  <sheetData>
    <row r="1" spans="3:5" ht="12.75">
      <c r="C1" s="164" t="s">
        <v>223</v>
      </c>
      <c r="D1" s="66"/>
      <c r="E1" s="63"/>
    </row>
    <row r="2" spans="3:5" ht="14.25">
      <c r="C2" t="s">
        <v>224</v>
      </c>
      <c r="E2" s="43"/>
    </row>
    <row r="3" spans="3:5" ht="14.25">
      <c r="C3" s="64" t="s">
        <v>248</v>
      </c>
      <c r="E3" s="43"/>
    </row>
    <row r="4" spans="3:5" ht="14.25">
      <c r="C4" s="65" t="s">
        <v>249</v>
      </c>
      <c r="E4" s="43"/>
    </row>
    <row r="5" spans="3:10" ht="16.5">
      <c r="C5" s="270" t="s">
        <v>250</v>
      </c>
      <c r="D5" s="270"/>
      <c r="E5" s="261"/>
      <c r="F5" s="261"/>
      <c r="G5" s="8"/>
      <c r="J5" s="6"/>
    </row>
    <row r="6" spans="1:12" ht="19.5" customHeight="1">
      <c r="A6" s="288" t="s">
        <v>33</v>
      </c>
      <c r="B6" s="289"/>
      <c r="C6" s="289"/>
      <c r="D6" s="289"/>
      <c r="E6" s="289"/>
      <c r="F6" s="289"/>
      <c r="G6" s="8"/>
      <c r="J6" s="4"/>
      <c r="K6" s="4"/>
      <c r="L6" s="4"/>
    </row>
    <row r="7" spans="1:12" ht="21.75" customHeight="1">
      <c r="A7" s="290" t="s">
        <v>32</v>
      </c>
      <c r="B7" s="290"/>
      <c r="C7" s="290"/>
      <c r="D7" s="290"/>
      <c r="E7" s="290"/>
      <c r="F7" s="290"/>
      <c r="G7" s="4"/>
      <c r="J7" s="4"/>
      <c r="K7" s="4"/>
      <c r="L7" s="4"/>
    </row>
    <row r="8" spans="1:12" ht="21.75" customHeight="1">
      <c r="A8" s="15"/>
      <c r="B8" s="17" t="s">
        <v>44</v>
      </c>
      <c r="C8" s="16"/>
      <c r="D8" s="16"/>
      <c r="E8" s="16"/>
      <c r="F8" s="16"/>
      <c r="G8" s="4"/>
      <c r="J8" s="4"/>
      <c r="K8" s="4"/>
      <c r="L8" s="4"/>
    </row>
    <row r="9" spans="10:12" ht="17.25" thickBot="1">
      <c r="J9" s="4"/>
      <c r="K9" s="4"/>
      <c r="L9" s="4"/>
    </row>
    <row r="10" spans="1:6" ht="24.75" customHeight="1" thickBot="1">
      <c r="A10" s="38" t="s">
        <v>1</v>
      </c>
      <c r="B10" s="39" t="s">
        <v>26</v>
      </c>
      <c r="C10" s="39" t="s">
        <v>27</v>
      </c>
      <c r="D10" s="40" t="s">
        <v>28</v>
      </c>
      <c r="E10" s="41" t="s">
        <v>29</v>
      </c>
      <c r="F10" s="42" t="s">
        <v>30</v>
      </c>
    </row>
    <row r="11" spans="1:6" ht="15.75">
      <c r="A11" s="13">
        <v>1</v>
      </c>
      <c r="B11" s="29" t="s">
        <v>39</v>
      </c>
      <c r="C11" s="24">
        <v>1022</v>
      </c>
      <c r="D11" s="24" t="s">
        <v>35</v>
      </c>
      <c r="E11" s="24">
        <v>9</v>
      </c>
      <c r="F11" s="33">
        <v>1200</v>
      </c>
    </row>
    <row r="12" spans="1:6" ht="15.75">
      <c r="A12" s="13">
        <v>2</v>
      </c>
      <c r="B12" s="26" t="s">
        <v>38</v>
      </c>
      <c r="C12" s="24">
        <v>1021</v>
      </c>
      <c r="D12" s="21" t="s">
        <v>35</v>
      </c>
      <c r="E12" s="21">
        <v>9</v>
      </c>
      <c r="F12" s="32">
        <v>1200</v>
      </c>
    </row>
    <row r="13" spans="1:6" ht="15.75">
      <c r="A13" s="13">
        <v>3</v>
      </c>
      <c r="B13" s="19" t="s">
        <v>37</v>
      </c>
      <c r="C13" s="24">
        <v>1020</v>
      </c>
      <c r="D13" s="21" t="s">
        <v>35</v>
      </c>
      <c r="E13" s="21">
        <v>9</v>
      </c>
      <c r="F13" s="32">
        <v>1200</v>
      </c>
    </row>
    <row r="14" spans="1:6" ht="15.75">
      <c r="A14" s="11">
        <v>4</v>
      </c>
      <c r="B14" s="27" t="s">
        <v>38</v>
      </c>
      <c r="C14" s="30">
        <v>1023</v>
      </c>
      <c r="D14" s="21" t="s">
        <v>35</v>
      </c>
      <c r="E14" s="21">
        <v>9</v>
      </c>
      <c r="F14" s="32">
        <v>1200</v>
      </c>
    </row>
    <row r="15" spans="1:6" ht="15.75">
      <c r="A15" s="12">
        <v>5</v>
      </c>
      <c r="B15" s="19" t="s">
        <v>40</v>
      </c>
      <c r="C15" s="23">
        <v>1017</v>
      </c>
      <c r="D15" s="21" t="s">
        <v>35</v>
      </c>
      <c r="E15" s="21">
        <v>9</v>
      </c>
      <c r="F15" s="32">
        <v>1200</v>
      </c>
    </row>
    <row r="16" spans="1:6" ht="15.75">
      <c r="A16" s="14">
        <v>6</v>
      </c>
      <c r="B16" s="27" t="s">
        <v>40</v>
      </c>
      <c r="C16" s="21">
        <v>1018</v>
      </c>
      <c r="D16" s="21" t="s">
        <v>35</v>
      </c>
      <c r="E16" s="24">
        <v>9</v>
      </c>
      <c r="F16" s="33">
        <v>1200</v>
      </c>
    </row>
    <row r="17" spans="1:6" ht="15.75">
      <c r="A17" s="13">
        <v>7</v>
      </c>
      <c r="B17" s="27" t="s">
        <v>41</v>
      </c>
      <c r="C17" s="24">
        <v>1019</v>
      </c>
      <c r="D17" s="21" t="s">
        <v>35</v>
      </c>
      <c r="E17" s="21">
        <v>9</v>
      </c>
      <c r="F17" s="32">
        <v>1200</v>
      </c>
    </row>
    <row r="18" spans="1:6" ht="15" customHeight="1">
      <c r="A18" s="11">
        <v>8</v>
      </c>
      <c r="B18" s="27" t="s">
        <v>42</v>
      </c>
      <c r="C18" s="22">
        <v>1004</v>
      </c>
      <c r="D18" s="22" t="s">
        <v>34</v>
      </c>
      <c r="E18" s="22">
        <v>12</v>
      </c>
      <c r="F18" s="34">
        <v>1200</v>
      </c>
    </row>
    <row r="19" spans="1:6" ht="15.75">
      <c r="A19" s="12">
        <v>9</v>
      </c>
      <c r="B19" s="27" t="s">
        <v>43</v>
      </c>
      <c r="C19" s="23">
        <v>1595</v>
      </c>
      <c r="D19" s="23" t="s">
        <v>31</v>
      </c>
      <c r="E19" s="23">
        <v>8</v>
      </c>
      <c r="F19" s="32">
        <v>1200</v>
      </c>
    </row>
    <row r="20" spans="1:6" ht="15.75">
      <c r="A20" s="14">
        <v>10</v>
      </c>
      <c r="B20" s="27" t="s">
        <v>43</v>
      </c>
      <c r="C20" s="21">
        <v>1596</v>
      </c>
      <c r="D20" s="21" t="s">
        <v>31</v>
      </c>
      <c r="E20" s="21">
        <v>8</v>
      </c>
      <c r="F20" s="34">
        <v>1200</v>
      </c>
    </row>
    <row r="21" spans="1:6" ht="15.75">
      <c r="A21" s="11">
        <v>11</v>
      </c>
      <c r="B21" s="25" t="s">
        <v>45</v>
      </c>
      <c r="C21" s="21">
        <v>512</v>
      </c>
      <c r="D21" s="21" t="s">
        <v>35</v>
      </c>
      <c r="E21" s="22">
        <v>9</v>
      </c>
      <c r="F21" s="32">
        <v>1200</v>
      </c>
    </row>
    <row r="22" spans="1:6" ht="15.75">
      <c r="A22" s="14">
        <v>12</v>
      </c>
      <c r="B22" s="25" t="s">
        <v>46</v>
      </c>
      <c r="C22" s="21">
        <v>1509</v>
      </c>
      <c r="D22" s="21" t="s">
        <v>31</v>
      </c>
      <c r="E22" s="21">
        <v>9</v>
      </c>
      <c r="F22" s="32">
        <v>1200</v>
      </c>
    </row>
    <row r="23" spans="1:6" ht="15.75">
      <c r="A23" s="11">
        <v>13</v>
      </c>
      <c r="B23" s="25" t="s">
        <v>47</v>
      </c>
      <c r="C23" s="22">
        <v>1510</v>
      </c>
      <c r="D23" s="22" t="s">
        <v>35</v>
      </c>
      <c r="E23" s="22">
        <v>9</v>
      </c>
      <c r="F23" s="34">
        <v>1200</v>
      </c>
    </row>
    <row r="24" spans="1:6" ht="15.75">
      <c r="A24" s="14">
        <v>14</v>
      </c>
      <c r="B24" s="25" t="s">
        <v>46</v>
      </c>
      <c r="C24" s="21">
        <v>1511</v>
      </c>
      <c r="D24" s="21" t="s">
        <v>31</v>
      </c>
      <c r="E24" s="21">
        <v>9</v>
      </c>
      <c r="F24" s="32">
        <v>1200</v>
      </c>
    </row>
    <row r="25" spans="1:6" ht="15.75">
      <c r="A25" s="11">
        <v>15</v>
      </c>
      <c r="B25" s="25" t="s">
        <v>48</v>
      </c>
      <c r="C25" s="22">
        <v>533</v>
      </c>
      <c r="D25" s="22" t="s">
        <v>35</v>
      </c>
      <c r="E25" s="22">
        <v>8</v>
      </c>
      <c r="F25" s="34">
        <v>1200</v>
      </c>
    </row>
    <row r="26" spans="1:6" ht="15.75">
      <c r="A26" s="14">
        <v>16</v>
      </c>
      <c r="B26" s="25" t="s">
        <v>49</v>
      </c>
      <c r="C26" s="21">
        <v>534</v>
      </c>
      <c r="D26" s="21" t="s">
        <v>35</v>
      </c>
      <c r="E26" s="21">
        <v>8</v>
      </c>
      <c r="F26" s="34">
        <v>1200</v>
      </c>
    </row>
    <row r="27" spans="1:6" ht="15.75">
      <c r="A27" s="11">
        <v>17</v>
      </c>
      <c r="B27" s="25" t="s">
        <v>50</v>
      </c>
      <c r="C27" s="22">
        <v>560</v>
      </c>
      <c r="D27" s="22" t="s">
        <v>35</v>
      </c>
      <c r="E27" s="22">
        <v>9</v>
      </c>
      <c r="F27" s="34">
        <v>1200</v>
      </c>
    </row>
    <row r="28" spans="1:6" ht="15.75">
      <c r="A28" s="14">
        <v>18</v>
      </c>
      <c r="B28" s="25" t="s">
        <v>51</v>
      </c>
      <c r="C28" s="21">
        <v>555</v>
      </c>
      <c r="D28" s="21" t="s">
        <v>35</v>
      </c>
      <c r="E28" s="21">
        <v>9</v>
      </c>
      <c r="F28" s="32">
        <v>1200</v>
      </c>
    </row>
    <row r="29" spans="1:6" ht="15.75">
      <c r="A29" s="11">
        <v>19</v>
      </c>
      <c r="B29" s="25" t="s">
        <v>51</v>
      </c>
      <c r="C29" s="21">
        <v>557</v>
      </c>
      <c r="D29" s="21" t="s">
        <v>35</v>
      </c>
      <c r="E29" s="21">
        <v>9</v>
      </c>
      <c r="F29" s="32">
        <v>1200</v>
      </c>
    </row>
    <row r="30" spans="1:6" ht="15.75">
      <c r="A30" s="14">
        <v>20</v>
      </c>
      <c r="B30" s="25" t="s">
        <v>52</v>
      </c>
      <c r="C30" s="21">
        <v>994</v>
      </c>
      <c r="D30" s="21" t="s">
        <v>35</v>
      </c>
      <c r="E30" s="21">
        <v>12</v>
      </c>
      <c r="F30" s="32">
        <v>1400</v>
      </c>
    </row>
    <row r="31" spans="1:6" ht="21" customHeight="1">
      <c r="A31" s="11">
        <v>21</v>
      </c>
      <c r="B31" s="25" t="s">
        <v>53</v>
      </c>
      <c r="C31" s="22">
        <v>513</v>
      </c>
      <c r="D31" s="21" t="s">
        <v>35</v>
      </c>
      <c r="E31" s="21">
        <v>9</v>
      </c>
      <c r="F31" s="32">
        <v>1400</v>
      </c>
    </row>
    <row r="32" spans="1:6" ht="17.25" customHeight="1">
      <c r="A32" s="14">
        <v>22</v>
      </c>
      <c r="B32" s="25" t="s">
        <v>54</v>
      </c>
      <c r="C32" s="21">
        <v>556</v>
      </c>
      <c r="D32" s="21" t="s">
        <v>35</v>
      </c>
      <c r="E32" s="21">
        <v>9</v>
      </c>
      <c r="F32" s="32">
        <v>1200</v>
      </c>
    </row>
    <row r="33" spans="1:6" ht="18.75" customHeight="1">
      <c r="A33" s="11">
        <v>23</v>
      </c>
      <c r="B33" s="25" t="s">
        <v>55</v>
      </c>
      <c r="C33" s="22">
        <v>1082</v>
      </c>
      <c r="D33" s="21" t="s">
        <v>35</v>
      </c>
      <c r="E33" s="21">
        <v>8</v>
      </c>
      <c r="F33" s="32">
        <v>1200</v>
      </c>
    </row>
    <row r="34" spans="1:6" ht="19.5" customHeight="1">
      <c r="A34" s="14">
        <v>24</v>
      </c>
      <c r="B34" s="25" t="s">
        <v>56</v>
      </c>
      <c r="C34" s="21">
        <v>1083</v>
      </c>
      <c r="D34" s="21" t="s">
        <v>35</v>
      </c>
      <c r="E34" s="21">
        <v>8</v>
      </c>
      <c r="F34" s="32">
        <v>1200</v>
      </c>
    </row>
    <row r="35" spans="1:6" ht="20.25" customHeight="1">
      <c r="A35" s="11">
        <v>25</v>
      </c>
      <c r="B35" s="25" t="s">
        <v>57</v>
      </c>
      <c r="C35" s="22">
        <v>574</v>
      </c>
      <c r="D35" s="21" t="s">
        <v>35</v>
      </c>
      <c r="E35" s="21">
        <v>9</v>
      </c>
      <c r="F35" s="32">
        <v>1200</v>
      </c>
    </row>
    <row r="36" spans="1:6" ht="15.75">
      <c r="A36" s="14">
        <v>26</v>
      </c>
      <c r="B36" s="25" t="s">
        <v>57</v>
      </c>
      <c r="C36" s="21">
        <v>575</v>
      </c>
      <c r="D36" s="21" t="s">
        <v>35</v>
      </c>
      <c r="E36" s="21">
        <v>9</v>
      </c>
      <c r="F36" s="32">
        <v>1200</v>
      </c>
    </row>
    <row r="37" spans="1:6" ht="15.75">
      <c r="A37" s="11">
        <v>27</v>
      </c>
      <c r="B37" s="25" t="s">
        <v>58</v>
      </c>
      <c r="C37" s="22">
        <v>616</v>
      </c>
      <c r="D37" s="21" t="s">
        <v>35</v>
      </c>
      <c r="E37" s="21">
        <v>9</v>
      </c>
      <c r="F37" s="32">
        <v>1200</v>
      </c>
    </row>
    <row r="38" spans="1:6" ht="15.75">
      <c r="A38" s="14">
        <v>28</v>
      </c>
      <c r="B38" s="25" t="s">
        <v>58</v>
      </c>
      <c r="C38" s="21">
        <v>617</v>
      </c>
      <c r="D38" s="21" t="s">
        <v>35</v>
      </c>
      <c r="E38" s="21">
        <v>9</v>
      </c>
      <c r="F38" s="32">
        <v>1200</v>
      </c>
    </row>
    <row r="39" spans="1:6" ht="15.75">
      <c r="A39" s="11">
        <v>29</v>
      </c>
      <c r="B39" s="25" t="s">
        <v>59</v>
      </c>
      <c r="C39" s="22">
        <v>568</v>
      </c>
      <c r="D39" s="21" t="s">
        <v>35</v>
      </c>
      <c r="E39" s="21">
        <v>8</v>
      </c>
      <c r="F39" s="32">
        <v>1200</v>
      </c>
    </row>
    <row r="40" spans="1:6" ht="15.75">
      <c r="A40" s="14">
        <v>30</v>
      </c>
      <c r="B40" s="25" t="s">
        <v>59</v>
      </c>
      <c r="C40" s="21">
        <v>567</v>
      </c>
      <c r="D40" s="21" t="s">
        <v>35</v>
      </c>
      <c r="E40" s="21">
        <v>8</v>
      </c>
      <c r="F40" s="32">
        <v>1200</v>
      </c>
    </row>
    <row r="41" spans="1:6" ht="15.75">
      <c r="A41" s="37">
        <v>31</v>
      </c>
      <c r="B41" s="25" t="s">
        <v>60</v>
      </c>
      <c r="C41" s="21">
        <v>566</v>
      </c>
      <c r="D41" s="21" t="s">
        <v>35</v>
      </c>
      <c r="E41" s="21">
        <v>8</v>
      </c>
      <c r="F41" s="32">
        <v>1200</v>
      </c>
    </row>
    <row r="42" spans="1:6" ht="18" customHeight="1">
      <c r="A42" s="14">
        <v>32</v>
      </c>
      <c r="B42" s="25" t="s">
        <v>60</v>
      </c>
      <c r="C42" s="21">
        <v>565</v>
      </c>
      <c r="D42" s="21" t="s">
        <v>35</v>
      </c>
      <c r="E42" s="21">
        <v>8</v>
      </c>
      <c r="F42" s="32">
        <v>1200</v>
      </c>
    </row>
    <row r="43" spans="1:6" ht="21.75" customHeight="1">
      <c r="A43" s="11">
        <v>33</v>
      </c>
      <c r="B43" s="25" t="s">
        <v>61</v>
      </c>
      <c r="C43" s="21">
        <v>1101</v>
      </c>
      <c r="D43" s="21" t="s">
        <v>35</v>
      </c>
      <c r="E43" s="21">
        <v>8</v>
      </c>
      <c r="F43" s="32">
        <v>1200</v>
      </c>
    </row>
    <row r="44" spans="1:6" ht="19.5" customHeight="1">
      <c r="A44" s="14">
        <v>34</v>
      </c>
      <c r="B44" s="25" t="s">
        <v>62</v>
      </c>
      <c r="C44" s="21">
        <v>1102</v>
      </c>
      <c r="D44" s="21" t="s">
        <v>35</v>
      </c>
      <c r="E44" s="21">
        <v>8</v>
      </c>
      <c r="F44" s="32">
        <v>1200</v>
      </c>
    </row>
    <row r="45" spans="1:6" ht="15.75">
      <c r="A45" s="11">
        <v>35</v>
      </c>
      <c r="B45" s="28" t="s">
        <v>63</v>
      </c>
      <c r="C45" s="22">
        <v>619</v>
      </c>
      <c r="D45" s="21" t="s">
        <v>35</v>
      </c>
      <c r="E45" s="21">
        <v>9</v>
      </c>
      <c r="F45" s="32">
        <v>1200</v>
      </c>
    </row>
    <row r="46" spans="1:6" ht="15.75">
      <c r="A46" s="14">
        <v>36</v>
      </c>
      <c r="B46" s="25" t="s">
        <v>64</v>
      </c>
      <c r="C46" s="22">
        <v>824</v>
      </c>
      <c r="D46" s="21" t="s">
        <v>35</v>
      </c>
      <c r="E46" s="21">
        <v>8</v>
      </c>
      <c r="F46" s="32">
        <v>1200</v>
      </c>
    </row>
    <row r="47" spans="1:6" ht="15.75">
      <c r="A47" s="11">
        <v>37</v>
      </c>
      <c r="B47" s="25" t="s">
        <v>65</v>
      </c>
      <c r="C47" s="24">
        <v>822</v>
      </c>
      <c r="D47" s="24" t="s">
        <v>35</v>
      </c>
      <c r="E47" s="24">
        <v>8</v>
      </c>
      <c r="F47" s="32">
        <v>1200</v>
      </c>
    </row>
    <row r="48" spans="1:8" ht="15.75">
      <c r="A48" s="14">
        <v>38</v>
      </c>
      <c r="B48" s="25" t="s">
        <v>66</v>
      </c>
      <c r="C48" s="21">
        <v>627</v>
      </c>
      <c r="D48" s="21" t="s">
        <v>35</v>
      </c>
      <c r="E48" s="21">
        <v>8</v>
      </c>
      <c r="F48" s="34">
        <v>1200</v>
      </c>
      <c r="H48" t="s">
        <v>72</v>
      </c>
    </row>
    <row r="49" spans="1:6" ht="15.75">
      <c r="A49" s="11">
        <v>39</v>
      </c>
      <c r="B49" s="25" t="s">
        <v>66</v>
      </c>
      <c r="C49" s="21">
        <v>6281</v>
      </c>
      <c r="D49" s="21" t="s">
        <v>35</v>
      </c>
      <c r="E49" s="21">
        <v>8</v>
      </c>
      <c r="F49" s="32">
        <v>1200</v>
      </c>
    </row>
    <row r="50" spans="1:6" ht="15.75">
      <c r="A50" s="14">
        <v>40</v>
      </c>
      <c r="B50" s="25" t="s">
        <v>67</v>
      </c>
      <c r="C50" s="21">
        <v>602</v>
      </c>
      <c r="D50" s="21" t="s">
        <v>35</v>
      </c>
      <c r="E50" s="21">
        <v>8</v>
      </c>
      <c r="F50" s="34">
        <v>1200</v>
      </c>
    </row>
    <row r="51" spans="1:6" ht="15.75">
      <c r="A51" s="11">
        <v>41</v>
      </c>
      <c r="B51" s="25" t="s">
        <v>67</v>
      </c>
      <c r="C51" s="23">
        <v>603</v>
      </c>
      <c r="D51" s="23" t="s">
        <v>35</v>
      </c>
      <c r="E51" s="23">
        <v>8</v>
      </c>
      <c r="F51" s="32">
        <v>1200</v>
      </c>
    </row>
    <row r="52" spans="1:6" ht="15.75">
      <c r="A52" s="12">
        <v>42</v>
      </c>
      <c r="B52" s="25" t="s">
        <v>63</v>
      </c>
      <c r="C52" s="21">
        <v>630</v>
      </c>
      <c r="D52" s="21" t="s">
        <v>35</v>
      </c>
      <c r="E52" s="21">
        <v>9</v>
      </c>
      <c r="F52" s="32">
        <v>1200</v>
      </c>
    </row>
    <row r="53" spans="1:6" ht="15.75">
      <c r="A53" s="14">
        <v>43</v>
      </c>
      <c r="B53" s="25" t="s">
        <v>68</v>
      </c>
      <c r="C53" s="21">
        <v>631</v>
      </c>
      <c r="D53" s="21" t="s">
        <v>35</v>
      </c>
      <c r="E53" s="21">
        <v>9</v>
      </c>
      <c r="F53" s="33">
        <v>1200</v>
      </c>
    </row>
    <row r="54" spans="1:6" ht="15.75">
      <c r="A54" s="13">
        <v>44</v>
      </c>
      <c r="B54" s="25" t="s">
        <v>69</v>
      </c>
      <c r="C54" s="24">
        <v>1634</v>
      </c>
      <c r="D54" s="24" t="s">
        <v>31</v>
      </c>
      <c r="E54" s="24">
        <v>8</v>
      </c>
      <c r="F54" s="32">
        <v>1200</v>
      </c>
    </row>
    <row r="55" spans="1:6" ht="16.5" thickBot="1">
      <c r="A55" s="18">
        <v>45</v>
      </c>
      <c r="B55" s="25" t="s">
        <v>70</v>
      </c>
      <c r="C55" s="21">
        <v>1635</v>
      </c>
      <c r="D55" s="21" t="s">
        <v>31</v>
      </c>
      <c r="E55" s="21">
        <v>8</v>
      </c>
      <c r="F55" s="34">
        <v>1200</v>
      </c>
    </row>
    <row r="56" spans="1:6" ht="15.75">
      <c r="A56" s="14">
        <v>46</v>
      </c>
      <c r="B56" s="25" t="s">
        <v>69</v>
      </c>
      <c r="C56" s="21">
        <v>1636</v>
      </c>
      <c r="D56" s="24" t="s">
        <v>31</v>
      </c>
      <c r="E56" s="21">
        <v>8</v>
      </c>
      <c r="F56" s="32">
        <v>1200</v>
      </c>
    </row>
    <row r="57" spans="1:6" ht="15.75">
      <c r="A57" s="13">
        <v>47</v>
      </c>
      <c r="B57" s="25" t="s">
        <v>69</v>
      </c>
      <c r="C57" s="21">
        <v>1637</v>
      </c>
      <c r="D57" s="24" t="s">
        <v>31</v>
      </c>
      <c r="E57" s="21">
        <v>8</v>
      </c>
      <c r="F57" s="32">
        <v>1200</v>
      </c>
    </row>
    <row r="58" spans="1:6" ht="16.5" thickBot="1">
      <c r="A58" s="18">
        <v>48</v>
      </c>
      <c r="B58" s="25" t="s">
        <v>71</v>
      </c>
      <c r="C58" s="31">
        <v>1638</v>
      </c>
      <c r="D58" s="24" t="s">
        <v>31</v>
      </c>
      <c r="E58" s="31">
        <v>9</v>
      </c>
      <c r="F58" s="35">
        <v>1200</v>
      </c>
    </row>
    <row r="59" spans="1:6" ht="16.5" thickBot="1">
      <c r="A59" s="1"/>
      <c r="B59" s="20" t="s">
        <v>36</v>
      </c>
      <c r="C59" s="10"/>
      <c r="D59" s="9"/>
      <c r="E59" s="9"/>
      <c r="F59" s="36">
        <v>58000</v>
      </c>
    </row>
  </sheetData>
  <mergeCells count="3">
    <mergeCell ref="A6:F6"/>
    <mergeCell ref="A7:F7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2015-12-22T11:50:49Z</cp:lastPrinted>
  <dcterms:created xsi:type="dcterms:W3CDTF">2014-01-15T12:29:44Z</dcterms:created>
  <dcterms:modified xsi:type="dcterms:W3CDTF">2015-12-22T11:50:52Z</dcterms:modified>
  <cp:category/>
  <cp:version/>
  <cp:contentType/>
  <cp:contentStatus/>
</cp:coreProperties>
</file>